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30"/>
  </bookViews>
  <sheets>
    <sheet name="Anexo Asignación Bonif. Inf." sheetId="2" r:id="rId1"/>
    <sheet name="Data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2" l="1"/>
  <c r="C39" i="3"/>
  <c r="C44" i="3"/>
  <c r="C48" i="3"/>
  <c r="C52" i="3"/>
  <c r="C57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4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I24" i="2" s="1"/>
  <c r="B38" i="3"/>
  <c r="F6" i="2"/>
  <c r="N6" i="2" s="1"/>
  <c r="F7" i="2"/>
  <c r="C40" i="3" s="1"/>
  <c r="F8" i="2"/>
  <c r="C41" i="3" s="1"/>
  <c r="F9" i="2"/>
  <c r="C42" i="3" s="1"/>
  <c r="F10" i="2"/>
  <c r="N10" i="2" s="1"/>
  <c r="F11" i="2"/>
  <c r="N11" i="2" s="1"/>
  <c r="F12" i="2"/>
  <c r="C45" i="3" s="1"/>
  <c r="F13" i="2"/>
  <c r="C46" i="3" s="1"/>
  <c r="F14" i="2"/>
  <c r="C47" i="3" s="1"/>
  <c r="F15" i="2"/>
  <c r="N15" i="2" s="1"/>
  <c r="F16" i="2"/>
  <c r="C49" i="3" s="1"/>
  <c r="F17" i="2"/>
  <c r="C50" i="3" s="1"/>
  <c r="F18" i="2"/>
  <c r="C51" i="3" s="1"/>
  <c r="F19" i="2"/>
  <c r="N19" i="2" s="1"/>
  <c r="F20" i="2"/>
  <c r="C53" i="3" s="1"/>
  <c r="F21" i="2"/>
  <c r="C54" i="3" s="1"/>
  <c r="F22" i="2"/>
  <c r="C55" i="3" s="1"/>
  <c r="F23" i="2"/>
  <c r="C56" i="3" s="1"/>
  <c r="F24" i="2"/>
  <c r="F5" i="2"/>
  <c r="C38" i="3" s="1"/>
  <c r="I21" i="2" l="1"/>
  <c r="N22" i="2"/>
  <c r="N18" i="2"/>
  <c r="N14" i="2"/>
  <c r="N9" i="2"/>
  <c r="I20" i="2"/>
  <c r="I16" i="2"/>
  <c r="I12" i="2"/>
  <c r="N5" i="2"/>
  <c r="N21" i="2"/>
  <c r="N17" i="2"/>
  <c r="N13" i="2"/>
  <c r="N8" i="2"/>
  <c r="I13" i="2"/>
  <c r="I19" i="2"/>
  <c r="I15" i="2"/>
  <c r="I11" i="2"/>
  <c r="N20" i="2"/>
  <c r="N16" i="2"/>
  <c r="N12" i="2"/>
  <c r="N7" i="2"/>
  <c r="I17" i="2"/>
  <c r="I22" i="2"/>
  <c r="I18" i="2"/>
  <c r="I14" i="2"/>
  <c r="I6" i="2"/>
  <c r="N23" i="2"/>
  <c r="I9" i="2"/>
  <c r="I8" i="2"/>
  <c r="C43" i="3"/>
  <c r="I10" i="2" s="1"/>
  <c r="I23" i="2"/>
  <c r="I7" i="2"/>
  <c r="I5" i="2"/>
  <c r="M5" i="2"/>
  <c r="M6" i="2"/>
  <c r="M7" i="2"/>
  <c r="M8" i="2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</calcChain>
</file>

<file path=xl/sharedStrings.xml><?xml version="1.0" encoding="utf-8"?>
<sst xmlns="http://schemas.openxmlformats.org/spreadsheetml/2006/main" count="124" uniqueCount="92">
  <si>
    <t>Apellido/s y Nombre/s</t>
  </si>
  <si>
    <t>DNI</t>
  </si>
  <si>
    <t>Clase</t>
  </si>
  <si>
    <t>Categoría</t>
  </si>
  <si>
    <t>Agrupamiento</t>
  </si>
  <si>
    <t xml:space="preserve">RH </t>
  </si>
  <si>
    <t>Orden</t>
  </si>
  <si>
    <t>Anexo Único: Asignación Bonificación Especial por Función Informática - Decreto N° 2625/24</t>
  </si>
  <si>
    <t>GESTOR DE INFRAESTRUCTURA TECNOLÓGICA</t>
  </si>
  <si>
    <t>ANALISTA DE SEGURIDAD INFORMÁTICA</t>
  </si>
  <si>
    <t>ANALISTA DE PROCESOS TECNOLÓGICOS</t>
  </si>
  <si>
    <t>ADMINISTRADOR DE CIBERSEGURIDAD</t>
  </si>
  <si>
    <t>ADMINISTRADOR DE GESTIÓN TECNOLÓGICA Y SERVICIOS</t>
  </si>
  <si>
    <t>ADMINISTRADOR DE PRODUCCIÓN, GESTIÓN Y MONITOREO DE SISTEMAS</t>
  </si>
  <si>
    <t>ADMINISTRADOR DE GESTIÓN Y MONITOREO DE INFRAESTRUCTURA</t>
  </si>
  <si>
    <t>ESPECIALISTA EN SEGURIDAD DE LA INFORMACIÓN</t>
  </si>
  <si>
    <t>ESPECIALISTA EN TECNOLOGÍAS EMERGENTES</t>
  </si>
  <si>
    <t>ESPECIALISTA EN ADMINISTRACIÓN DE DATOS</t>
  </si>
  <si>
    <t>ESPECIALISTA EN CIENCIA DE DATOS</t>
  </si>
  <si>
    <t>ESPECIALISTA EN INTEGRACION Y GESTION TECNOLOGICA</t>
  </si>
  <si>
    <t>DESARROLLADOR</t>
  </si>
  <si>
    <t>Profesional</t>
  </si>
  <si>
    <t>Técnico</t>
  </si>
  <si>
    <t>TÉCNICO DE TECNOLOGÍA DE LA INFORMACIÓN "A"</t>
  </si>
  <si>
    <t>TÉCNICO</t>
  </si>
  <si>
    <t>4-0772-III-A</t>
  </si>
  <si>
    <t>TÉCNICO DE TECNOLOGÍA DE LA INFORMACIÓN "B”</t>
  </si>
  <si>
    <t>4-0773-VI-1</t>
  </si>
  <si>
    <t>TÉCNICO DE TECNOLOGÍA DE LA INFORMACIÓN "C”</t>
  </si>
  <si>
    <t>4-0774-IX-2</t>
  </si>
  <si>
    <t>TÉCNICO DE TECNOLOGÍA DE LA INFORMACIÓN "D”</t>
  </si>
  <si>
    <t>4-0775-XII-3</t>
  </si>
  <si>
    <t>OPERADOR DE TECNOLOGÍA DE LA INFORMACIÓN "A"</t>
  </si>
  <si>
    <t>4-0777-III-A</t>
  </si>
  <si>
    <t>OPERADOR DE TECNOLOGÍA DE LA INFORMACIÓN "B”</t>
  </si>
  <si>
    <t>4-0778-VI-1</t>
  </si>
  <si>
    <t>OPERADOR DE TECNOLOGÍA DE LA INFORMACIÓN "C”</t>
  </si>
  <si>
    <t>4-0779-IX-2</t>
  </si>
  <si>
    <t>OPERADOR DE TECNOLOGÍA DE LA INFORMACIÓN "D”</t>
  </si>
  <si>
    <t>4-0780-XII-3</t>
  </si>
  <si>
    <t>PROFESIONAL DE TECNOLOGÍA DE LA INFORMACIÓN "A"</t>
  </si>
  <si>
    <t>PROFESIONAL</t>
  </si>
  <si>
    <t>5-0370-III-A</t>
  </si>
  <si>
    <t>PROFESIONAL DE TECNOLOGÍA DE LA INFORMACIÓN "B"</t>
  </si>
  <si>
    <t>5-0371-VI-1</t>
  </si>
  <si>
    <t>PROFESIONAL DE TECNOLOGÍA DE LA INFORMACIÓN "C"</t>
  </si>
  <si>
    <t>5-0372-IX-2</t>
  </si>
  <si>
    <t>PROFESIONAL DE TECNOLOGÍA DE LA INFORMACIÓN "D"</t>
  </si>
  <si>
    <t>5-0373-XII-3</t>
  </si>
  <si>
    <t>Código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</si>
  <si>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Roles informáticos conforme lo determinado por la Resolución N° RESO-2025-1-GDEBA-SSGDMGGP. En el caso del Agrupamiento Personal Jerárquico este campo quedaría vacío.</t>
    </r>
  </si>
  <si>
    <r>
      <t xml:space="preserve">Cargo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</si>
  <si>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Rol informático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</si>
  <si>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Cargos según Resolución N° RESO-2025-6-GDEBA-SSGYEPSGG u norma equivalente. En el caso del Agrupamiento Personal Jerárquico este campo quedaría vacío.</t>
    </r>
  </si>
  <si>
    <t>Denominación del Área TI</t>
  </si>
  <si>
    <t>Grado</t>
  </si>
  <si>
    <t>Téc</t>
  </si>
  <si>
    <t>Pro</t>
  </si>
  <si>
    <t>XI</t>
  </si>
  <si>
    <t>XII</t>
  </si>
  <si>
    <t>XIII</t>
  </si>
  <si>
    <t>XIV</t>
  </si>
  <si>
    <t>X</t>
  </si>
  <si>
    <t>IX</t>
  </si>
  <si>
    <t>VIII</t>
  </si>
  <si>
    <t>VII</t>
  </si>
  <si>
    <t>VI</t>
  </si>
  <si>
    <t>V</t>
  </si>
  <si>
    <t>IV</t>
  </si>
  <si>
    <t>III</t>
  </si>
  <si>
    <t>A</t>
  </si>
  <si>
    <t>II</t>
  </si>
  <si>
    <t>I</t>
  </si>
  <si>
    <t>Deprecated</t>
  </si>
  <si>
    <t>5-0370-</t>
  </si>
  <si>
    <t>5-0371-</t>
  </si>
  <si>
    <t>5-0372-</t>
  </si>
  <si>
    <t>5-0373-</t>
  </si>
  <si>
    <t>4-0772-</t>
  </si>
  <si>
    <t>4-0773-</t>
  </si>
  <si>
    <t>4-0774-</t>
  </si>
  <si>
    <t>4-0775-</t>
  </si>
  <si>
    <t>4-0777-</t>
  </si>
  <si>
    <t>4-0778-</t>
  </si>
  <si>
    <t>4-0779-</t>
  </si>
  <si>
    <t>4-0780-</t>
  </si>
  <si>
    <t>Codigo a Aunar</t>
  </si>
  <si>
    <t>si la celda es tecnico entonces grado y clase de tecnico en esa categoria sino grado y clase en profesional, sino ""</t>
  </si>
  <si>
    <t>Grado y clase</t>
  </si>
  <si>
    <t>concat</t>
  </si>
  <si>
    <t>Grado y Clase en funcion de Categoría</t>
  </si>
  <si>
    <t xml:space="preserve">Bonif. Especial por Función Informática (Dto N° 2625/24)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</si>
</sst>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3" borderId="0" xfId="0" applyFont="1" applyFill="1"/>
    <xf numFmtId="0" fontId="0" fillId="3" borderId="0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8"/>
  <sheetViews>
    <sheetView tabSelected="1" topLeftCell="B1" workbookViewId="0">
      <selection activeCell="B29" sqref="B29"/>
    </sheetView>
  </sheetViews>
  <sheetFormatPr baseColWidth="10" defaultColWidth="11.54296875" defaultRowHeight="14.5" x14ac:dyDescent="0.35"/>
  <cols>
    <col min="1" max="1" width="10.26953125" style="10" customWidth="1"/>
    <col min="2" max="2" width="6.54296875" style="10" bestFit="1" customWidth="1"/>
    <col min="3" max="3" width="24.81640625" style="10" customWidth="1"/>
    <col min="4" max="4" width="10" style="10" customWidth="1"/>
    <col min="5" max="5" width="11.54296875" style="10"/>
    <col min="6" max="6" width="19.453125" style="10" bestFit="1" customWidth="1"/>
    <col min="7" max="7" width="9.81640625" style="11" bestFit="1" customWidth="1"/>
    <col min="8" max="8" width="51.1796875" style="2" bestFit="1" customWidth="1"/>
    <col min="9" max="9" width="12.1796875" style="2" customWidth="1"/>
    <col min="10" max="10" width="66.1796875" style="10" bestFit="1" customWidth="1"/>
    <col min="11" max="11" width="5.54296875" style="10" customWidth="1"/>
    <col min="12" max="12" width="14.81640625" style="10" customWidth="1"/>
    <col min="13" max="13" width="8.54296875" style="10" customWidth="1"/>
    <col min="14" max="14" width="47" style="10" bestFit="1" customWidth="1"/>
    <col min="15" max="16384" width="11.54296875" style="10"/>
  </cols>
  <sheetData>
    <row r="2" spans="2:19" x14ac:dyDescent="0.35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  <c r="O2" s="12"/>
      <c r="P2" s="12"/>
      <c r="Q2" s="12"/>
      <c r="R2" s="12"/>
      <c r="S2" s="12"/>
    </row>
    <row r="4" spans="2:19" ht="32.25" customHeight="1" x14ac:dyDescent="0.35">
      <c r="B4" s="16" t="s">
        <v>6</v>
      </c>
      <c r="C4" s="16" t="s">
        <v>0</v>
      </c>
      <c r="D4" s="16" t="s">
        <v>1</v>
      </c>
      <c r="E4" s="16" t="s">
        <v>2</v>
      </c>
      <c r="F4" s="16" t="s">
        <v>4</v>
      </c>
      <c r="G4" s="16" t="s">
        <v>3</v>
      </c>
      <c r="H4" s="16" t="s">
        <v>51</v>
      </c>
      <c r="I4" s="16" t="s">
        <v>49</v>
      </c>
      <c r="J4" s="16" t="s">
        <v>52</v>
      </c>
      <c r="K4" s="16" t="s">
        <v>5</v>
      </c>
      <c r="L4" s="16" t="s">
        <v>54</v>
      </c>
      <c r="M4" s="26" t="s">
        <v>91</v>
      </c>
      <c r="N4" s="27"/>
    </row>
    <row r="5" spans="2:19" ht="14.5" customHeight="1" x14ac:dyDescent="0.35">
      <c r="B5" s="17">
        <v>1</v>
      </c>
      <c r="C5" s="13"/>
      <c r="D5" s="13"/>
      <c r="E5" s="13"/>
      <c r="F5" s="14" t="str">
        <f>IF(H5&gt;0,VLOOKUP(H5,Data!$B$20:$D$31,2,FALSE),"")</f>
        <v/>
      </c>
      <c r="G5" s="17"/>
      <c r="H5" s="13"/>
      <c r="I5" s="23" t="str">
        <f>CONCATENATE(Data!B38,Data!C38)</f>
        <v/>
      </c>
      <c r="J5" s="13"/>
      <c r="K5" s="13"/>
      <c r="L5" s="13"/>
      <c r="M5" s="15" t="str">
        <f>IF(J5="GESTOR DE INFRAESTRUCTURA TECNOLÓGICA","40%",IF(J5="DESARROLLADOR","40%",IF(J5="ANALISTA DE SEGURIDAD INFORMÁTICA","40%",IF(J5="ANALISTA DE PROCESOS TECNOLÓGICOS","40%",IF(J5="ADMINISTRADOR DE CIBERSEGURIDAD","60%",IF(J5="ADMINISTRADOR DE GESTIÓN TECNOLÓGICA Y SERVICIOS","60%",IF(J5="ADMINISTRADOR DE PRODUCCIÓN, GESTIÓN Y MONITOREO DE SISTEMAS","60%",IF(J5="ADMINISTRADOR DE GESTIÓN Y MONITOREO DE INFRAESTRUCTURA","60%",IF(J5="ESPECIALISTA EN SEGURIDAD DE LA INFORMACIÓN","80%",IF(J5="ESPECIALISTA EN TECNOLOGÍAS EMERGENTES","80%",IF(J5="ESPECIALISTA EN ADMINISTRACIÓN DE DATOS","80%",IF(J5="ESPECIALISTA EN CIENCIA DE DATOS","80%",IF(J5="ESPECIALISTA EN INTEGRACION Y GESTION TECNOLOGICA","80%","")))))))))))))</f>
        <v/>
      </c>
      <c r="N5" s="23" t="str">
        <f>IF(F5="Técnico","Se calcula sobre el Sueldo Básico de la Categoría 18",IF(F5="Profesional","Se calcula sobre el Sueldo Básico de la Categoría 21",""))</f>
        <v/>
      </c>
    </row>
    <row r="6" spans="2:19" ht="14.5" customHeight="1" x14ac:dyDescent="0.35">
      <c r="B6" s="17">
        <v>2</v>
      </c>
      <c r="C6" s="13"/>
      <c r="D6" s="13"/>
      <c r="E6" s="13"/>
      <c r="F6" s="14" t="str">
        <f>IF(H6&gt;0,VLOOKUP(H6,Data!$B$20:$D$31,2,FALSE),"")</f>
        <v/>
      </c>
      <c r="G6" s="17"/>
      <c r="H6" s="18"/>
      <c r="I6" s="23" t="str">
        <f>CONCATENATE(Data!B39,Data!C39)</f>
        <v/>
      </c>
      <c r="J6" s="13"/>
      <c r="K6" s="13"/>
      <c r="L6" s="13"/>
      <c r="M6" s="15" t="str">
        <f t="shared" ref="M6:M24" si="0">IF(J6="GESTOR DE INFRAESTRUCTURA TECNOLÓGICA","40%",IF(J6="DESARROLLADOR","40%",IF(J6="ANALISTA DE SEGURIDAD INFORMÁTICA","40%",IF(J6="ANALISTA DE PROCESOS TECNOLÓGICOS","40%",IF(J6="ADMINISTRADOR DE CIBERSEGURIDAD","60%",IF(J6="ADMINISTRADOR DE GESTIÓN TECNOLÓGICA Y SERVICIOS","60%",IF(J6="ADMINISTRADOR DE PRODUCCIÓN, GESTIÓN Y MONITOREO DE SISTEMAS","60%",IF(J6="ADMINISTRADOR DE GESTIÓN Y MONITOREO DE INFRAESTRUCTURA","60%",IF(J6="ESPECIALISTA EN SEGURIDAD DE LA INFORMACIÓN","80%",IF(J6="ESPECIALISTA EN TECNOLOGÍAS EMERGENTES","80%",IF(J6="ESPECIALISTA EN ADMINISTRACIÓN DE DATOS","80%",IF(J6="ESPECIALISTA EN CIENCIA DE DATOS","80%",IF(J6="ESPECIALISTA EN INTEGRACION Y GESTION TECNOLOGICA","80%","")))))))))))))</f>
        <v/>
      </c>
      <c r="N6" s="23" t="str">
        <f t="shared" ref="N6:N24" si="1">IF(F6="Técnico","Se calcula sobre el Sueldo Básico de la Categoría 18",IF(F6="Profesional","Se calcula sobre el Sueldo Básico de la Categoría 21",""))</f>
        <v/>
      </c>
    </row>
    <row r="7" spans="2:19" ht="14.5" customHeight="1" x14ac:dyDescent="0.35">
      <c r="B7" s="17">
        <v>3</v>
      </c>
      <c r="C7" s="13"/>
      <c r="D7" s="13"/>
      <c r="E7" s="13"/>
      <c r="F7" s="14" t="str">
        <f>IF(H7&gt;0,VLOOKUP(H7,Data!$B$20:$D$31,2,FALSE),"")</f>
        <v/>
      </c>
      <c r="G7" s="17"/>
      <c r="H7" s="18"/>
      <c r="I7" s="23" t="str">
        <f>CONCATENATE(Data!B40,Data!C40)</f>
        <v/>
      </c>
      <c r="J7" s="13"/>
      <c r="K7" s="13"/>
      <c r="L7" s="13"/>
      <c r="M7" s="15" t="str">
        <f t="shared" si="0"/>
        <v/>
      </c>
      <c r="N7" s="23" t="str">
        <f t="shared" si="1"/>
        <v/>
      </c>
    </row>
    <row r="8" spans="2:19" ht="14.5" customHeight="1" x14ac:dyDescent="0.35">
      <c r="B8" s="17">
        <v>4</v>
      </c>
      <c r="C8" s="13"/>
      <c r="D8" s="13"/>
      <c r="E8" s="13"/>
      <c r="F8" s="14" t="str">
        <f>IF(H8&gt;0,VLOOKUP(H8,Data!$B$20:$D$31,2,FALSE),"")</f>
        <v/>
      </c>
      <c r="G8" s="17"/>
      <c r="H8" s="18"/>
      <c r="I8" s="23" t="str">
        <f>CONCATENATE(Data!B41,Data!C41)</f>
        <v/>
      </c>
      <c r="J8" s="13"/>
      <c r="K8" s="13"/>
      <c r="L8" s="13"/>
      <c r="M8" s="15" t="str">
        <f t="shared" si="0"/>
        <v/>
      </c>
      <c r="N8" s="23" t="str">
        <f t="shared" si="1"/>
        <v/>
      </c>
    </row>
    <row r="9" spans="2:19" ht="14.5" customHeight="1" x14ac:dyDescent="0.35">
      <c r="B9" s="17">
        <v>5</v>
      </c>
      <c r="C9" s="13"/>
      <c r="D9" s="13"/>
      <c r="E9" s="13"/>
      <c r="F9" s="14" t="str">
        <f>IF(H9&gt;0,VLOOKUP(H9,Data!$B$20:$D$31,2,FALSE),"")</f>
        <v/>
      </c>
      <c r="G9" s="17"/>
      <c r="H9" s="18"/>
      <c r="I9" s="23" t="str">
        <f>CONCATENATE(Data!B42,Data!C42)</f>
        <v/>
      </c>
      <c r="J9" s="13"/>
      <c r="K9" s="13"/>
      <c r="L9" s="13"/>
      <c r="M9" s="15" t="str">
        <f t="shared" si="0"/>
        <v/>
      </c>
      <c r="N9" s="23" t="str">
        <f t="shared" si="1"/>
        <v/>
      </c>
    </row>
    <row r="10" spans="2:19" ht="14.5" customHeight="1" x14ac:dyDescent="0.35">
      <c r="B10" s="17">
        <v>6</v>
      </c>
      <c r="C10" s="13"/>
      <c r="D10" s="13"/>
      <c r="E10" s="13"/>
      <c r="F10" s="14" t="str">
        <f>IF(H10&gt;0,VLOOKUP(H10,Data!$B$20:$D$31,2,FALSE),"")</f>
        <v/>
      </c>
      <c r="G10" s="17"/>
      <c r="H10" s="18"/>
      <c r="I10" s="23" t="str">
        <f>CONCATENATE(Data!B43,Data!C43)</f>
        <v/>
      </c>
      <c r="J10" s="13"/>
      <c r="K10" s="13"/>
      <c r="L10" s="13"/>
      <c r="M10" s="15" t="str">
        <f t="shared" si="0"/>
        <v/>
      </c>
      <c r="N10" s="23" t="str">
        <f t="shared" si="1"/>
        <v/>
      </c>
    </row>
    <row r="11" spans="2:19" ht="14.5" customHeight="1" x14ac:dyDescent="0.35">
      <c r="B11" s="17">
        <v>7</v>
      </c>
      <c r="C11" s="13"/>
      <c r="D11" s="13"/>
      <c r="E11" s="13"/>
      <c r="F11" s="14" t="str">
        <f>IF(H11&gt;0,VLOOKUP(H11,Data!$B$20:$D$31,2,FALSE),"")</f>
        <v/>
      </c>
      <c r="G11" s="17"/>
      <c r="H11" s="18"/>
      <c r="I11" s="23" t="str">
        <f>CONCATENATE(Data!B44,Data!C44)</f>
        <v/>
      </c>
      <c r="J11" s="13"/>
      <c r="K11" s="13"/>
      <c r="L11" s="13"/>
      <c r="M11" s="15" t="str">
        <f t="shared" si="0"/>
        <v/>
      </c>
      <c r="N11" s="23" t="str">
        <f t="shared" si="1"/>
        <v/>
      </c>
    </row>
    <row r="12" spans="2:19" ht="14.5" customHeight="1" x14ac:dyDescent="0.35">
      <c r="B12" s="17">
        <v>8</v>
      </c>
      <c r="C12" s="13"/>
      <c r="D12" s="13"/>
      <c r="E12" s="13"/>
      <c r="F12" s="14" t="str">
        <f>IF(H12&gt;0,VLOOKUP(H12,Data!$B$20:$D$31,2,FALSE),"")</f>
        <v/>
      </c>
      <c r="G12" s="17"/>
      <c r="H12" s="18"/>
      <c r="I12" s="23" t="str">
        <f>CONCATENATE(Data!B45,Data!C45)</f>
        <v/>
      </c>
      <c r="J12" s="13"/>
      <c r="K12" s="13"/>
      <c r="L12" s="13"/>
      <c r="M12" s="15" t="str">
        <f t="shared" si="0"/>
        <v/>
      </c>
      <c r="N12" s="23" t="str">
        <f t="shared" si="1"/>
        <v/>
      </c>
    </row>
    <row r="13" spans="2:19" ht="14.5" customHeight="1" x14ac:dyDescent="0.35">
      <c r="B13" s="17">
        <v>9</v>
      </c>
      <c r="C13" s="13"/>
      <c r="D13" s="13"/>
      <c r="E13" s="13"/>
      <c r="F13" s="14" t="str">
        <f>IF(H13&gt;0,VLOOKUP(H13,Data!$B$20:$D$31,2,FALSE),"")</f>
        <v/>
      </c>
      <c r="G13" s="17"/>
      <c r="H13" s="18"/>
      <c r="I13" s="23" t="str">
        <f>CONCATENATE(Data!B46,Data!C46)</f>
        <v/>
      </c>
      <c r="J13" s="13"/>
      <c r="K13" s="13"/>
      <c r="L13" s="13"/>
      <c r="M13" s="15" t="str">
        <f t="shared" si="0"/>
        <v/>
      </c>
      <c r="N13" s="23" t="str">
        <f t="shared" si="1"/>
        <v/>
      </c>
    </row>
    <row r="14" spans="2:19" ht="14.5" customHeight="1" x14ac:dyDescent="0.35">
      <c r="B14" s="17">
        <v>10</v>
      </c>
      <c r="C14" s="13"/>
      <c r="D14" s="13"/>
      <c r="E14" s="13"/>
      <c r="F14" s="14" t="str">
        <f>IF(H14&gt;0,VLOOKUP(H14,Data!$B$20:$D$31,2,FALSE),"")</f>
        <v/>
      </c>
      <c r="G14" s="17"/>
      <c r="H14" s="18"/>
      <c r="I14" s="23" t="str">
        <f>CONCATENATE(Data!B47,Data!C47)</f>
        <v/>
      </c>
      <c r="J14" s="13"/>
      <c r="K14" s="13"/>
      <c r="L14" s="13"/>
      <c r="M14" s="15" t="str">
        <f t="shared" si="0"/>
        <v/>
      </c>
      <c r="N14" s="23" t="str">
        <f t="shared" si="1"/>
        <v/>
      </c>
    </row>
    <row r="15" spans="2:19" ht="14.5" customHeight="1" x14ac:dyDescent="0.35">
      <c r="B15" s="17">
        <v>11</v>
      </c>
      <c r="C15" s="13"/>
      <c r="D15" s="13"/>
      <c r="E15" s="13"/>
      <c r="F15" s="14" t="str">
        <f>IF(H15&gt;0,VLOOKUP(H15,Data!$B$20:$D$31,2,FALSE),"")</f>
        <v/>
      </c>
      <c r="G15" s="17"/>
      <c r="H15" s="18"/>
      <c r="I15" s="23" t="str">
        <f>CONCATENATE(Data!B48,Data!C48)</f>
        <v/>
      </c>
      <c r="J15" s="13"/>
      <c r="K15" s="13"/>
      <c r="L15" s="13"/>
      <c r="M15" s="15" t="str">
        <f t="shared" si="0"/>
        <v/>
      </c>
      <c r="N15" s="23" t="str">
        <f t="shared" si="1"/>
        <v/>
      </c>
    </row>
    <row r="16" spans="2:19" ht="14.5" customHeight="1" x14ac:dyDescent="0.35">
      <c r="B16" s="17">
        <v>12</v>
      </c>
      <c r="C16" s="13"/>
      <c r="D16" s="13"/>
      <c r="E16" s="13"/>
      <c r="F16" s="14" t="str">
        <f>IF(H16&gt;0,VLOOKUP(H16,Data!$B$20:$D$31,2,FALSE),"")</f>
        <v/>
      </c>
      <c r="G16" s="17"/>
      <c r="H16" s="18"/>
      <c r="I16" s="23" t="str">
        <f>CONCATENATE(Data!B49,Data!C49)</f>
        <v/>
      </c>
      <c r="J16" s="13"/>
      <c r="K16" s="13"/>
      <c r="L16" s="13"/>
      <c r="M16" s="15" t="str">
        <f t="shared" si="0"/>
        <v/>
      </c>
      <c r="N16" s="23" t="str">
        <f t="shared" si="1"/>
        <v/>
      </c>
    </row>
    <row r="17" spans="2:14" ht="14.5" customHeight="1" x14ac:dyDescent="0.35">
      <c r="B17" s="17">
        <v>13</v>
      </c>
      <c r="C17" s="13"/>
      <c r="D17" s="13"/>
      <c r="E17" s="13"/>
      <c r="F17" s="14" t="str">
        <f>IF(H17&gt;0,VLOOKUP(H17,Data!$B$20:$D$31,2,FALSE),"")</f>
        <v/>
      </c>
      <c r="G17" s="17"/>
      <c r="H17" s="18"/>
      <c r="I17" s="23" t="str">
        <f>CONCATENATE(Data!B50,Data!C50)</f>
        <v/>
      </c>
      <c r="J17" s="13"/>
      <c r="K17" s="13"/>
      <c r="L17" s="13"/>
      <c r="M17" s="15" t="str">
        <f t="shared" si="0"/>
        <v/>
      </c>
      <c r="N17" s="23" t="str">
        <f t="shared" si="1"/>
        <v/>
      </c>
    </row>
    <row r="18" spans="2:14" ht="14.5" customHeight="1" x14ac:dyDescent="0.35">
      <c r="B18" s="17">
        <v>14</v>
      </c>
      <c r="C18" s="13"/>
      <c r="D18" s="13"/>
      <c r="E18" s="13"/>
      <c r="F18" s="14" t="str">
        <f>IF(H18&gt;0,VLOOKUP(H18,Data!$B$20:$D$31,2,FALSE),"")</f>
        <v/>
      </c>
      <c r="G18" s="17"/>
      <c r="H18" s="18"/>
      <c r="I18" s="23" t="str">
        <f>CONCATENATE(Data!B51,Data!C51)</f>
        <v/>
      </c>
      <c r="J18" s="13"/>
      <c r="K18" s="13"/>
      <c r="L18" s="13"/>
      <c r="M18" s="15" t="str">
        <f t="shared" si="0"/>
        <v/>
      </c>
      <c r="N18" s="23" t="str">
        <f t="shared" si="1"/>
        <v/>
      </c>
    </row>
    <row r="19" spans="2:14" ht="14.5" customHeight="1" x14ac:dyDescent="0.35">
      <c r="B19" s="17">
        <v>15</v>
      </c>
      <c r="C19" s="13"/>
      <c r="D19" s="13"/>
      <c r="E19" s="13"/>
      <c r="F19" s="14" t="str">
        <f>IF(H19&gt;0,VLOOKUP(H19,Data!$B$20:$D$31,2,FALSE),"")</f>
        <v/>
      </c>
      <c r="G19" s="17"/>
      <c r="H19" s="18"/>
      <c r="I19" s="23" t="str">
        <f>CONCATENATE(Data!B52,Data!C52)</f>
        <v/>
      </c>
      <c r="J19" s="13"/>
      <c r="K19" s="13"/>
      <c r="L19" s="13"/>
      <c r="M19" s="15" t="str">
        <f t="shared" si="0"/>
        <v/>
      </c>
      <c r="N19" s="23" t="str">
        <f t="shared" si="1"/>
        <v/>
      </c>
    </row>
    <row r="20" spans="2:14" ht="14.5" customHeight="1" x14ac:dyDescent="0.35">
      <c r="B20" s="17">
        <v>16</v>
      </c>
      <c r="C20" s="13"/>
      <c r="D20" s="13"/>
      <c r="E20" s="13"/>
      <c r="F20" s="14" t="str">
        <f>IF(H20&gt;0,VLOOKUP(H20,Data!$B$20:$D$31,2,FALSE),"")</f>
        <v/>
      </c>
      <c r="G20" s="17"/>
      <c r="H20" s="18"/>
      <c r="I20" s="23" t="str">
        <f>CONCATENATE(Data!B53,Data!C53)</f>
        <v/>
      </c>
      <c r="J20" s="13"/>
      <c r="K20" s="13"/>
      <c r="L20" s="13"/>
      <c r="M20" s="15" t="str">
        <f t="shared" si="0"/>
        <v/>
      </c>
      <c r="N20" s="23" t="str">
        <f t="shared" si="1"/>
        <v/>
      </c>
    </row>
    <row r="21" spans="2:14" ht="14.5" customHeight="1" x14ac:dyDescent="0.35">
      <c r="B21" s="17">
        <v>17</v>
      </c>
      <c r="C21" s="13"/>
      <c r="D21" s="13"/>
      <c r="E21" s="13"/>
      <c r="F21" s="14" t="str">
        <f>IF(H21&gt;0,VLOOKUP(H21,Data!$B$20:$D$31,2,FALSE),"")</f>
        <v/>
      </c>
      <c r="G21" s="17"/>
      <c r="H21" s="18"/>
      <c r="I21" s="23" t="str">
        <f>CONCATENATE(Data!B54,Data!C54)</f>
        <v/>
      </c>
      <c r="J21" s="13"/>
      <c r="K21" s="13"/>
      <c r="L21" s="13"/>
      <c r="M21" s="15" t="str">
        <f t="shared" si="0"/>
        <v/>
      </c>
      <c r="N21" s="23" t="str">
        <f t="shared" si="1"/>
        <v/>
      </c>
    </row>
    <row r="22" spans="2:14" ht="14.5" customHeight="1" x14ac:dyDescent="0.35">
      <c r="B22" s="17">
        <v>18</v>
      </c>
      <c r="C22" s="13"/>
      <c r="D22" s="13"/>
      <c r="E22" s="13"/>
      <c r="F22" s="14" t="str">
        <f>IF(H22&gt;0,VLOOKUP(H22,Data!$B$20:$D$31,2,FALSE),"")</f>
        <v/>
      </c>
      <c r="G22" s="17"/>
      <c r="H22" s="18"/>
      <c r="I22" s="23" t="str">
        <f>CONCATENATE(Data!B55,Data!C55)</f>
        <v/>
      </c>
      <c r="J22" s="13"/>
      <c r="K22" s="13"/>
      <c r="L22" s="13"/>
      <c r="M22" s="15" t="str">
        <f t="shared" si="0"/>
        <v/>
      </c>
      <c r="N22" s="23" t="str">
        <f t="shared" si="1"/>
        <v/>
      </c>
    </row>
    <row r="23" spans="2:14" ht="14.5" customHeight="1" x14ac:dyDescent="0.35">
      <c r="B23" s="17">
        <v>19</v>
      </c>
      <c r="C23" s="13"/>
      <c r="D23" s="13"/>
      <c r="E23" s="13"/>
      <c r="F23" s="14" t="str">
        <f>IF(H23&gt;0,VLOOKUP(H23,Data!$B$20:$D$31,2,FALSE),"")</f>
        <v/>
      </c>
      <c r="G23" s="17"/>
      <c r="H23" s="18"/>
      <c r="I23" s="23" t="str">
        <f>CONCATENATE(Data!B56,Data!C56)</f>
        <v/>
      </c>
      <c r="J23" s="13"/>
      <c r="K23" s="13"/>
      <c r="L23" s="13"/>
      <c r="M23" s="15" t="str">
        <f t="shared" si="0"/>
        <v/>
      </c>
      <c r="N23" s="23" t="str">
        <f t="shared" si="1"/>
        <v/>
      </c>
    </row>
    <row r="24" spans="2:14" ht="14.5" customHeight="1" x14ac:dyDescent="0.35">
      <c r="B24" s="17">
        <v>20</v>
      </c>
      <c r="C24" s="13"/>
      <c r="D24" s="13"/>
      <c r="E24" s="13"/>
      <c r="F24" s="14" t="str">
        <f>IF(H24&gt;0,VLOOKUP(H24,Data!$B$20:$D$31,2,FALSE),"")</f>
        <v/>
      </c>
      <c r="G24" s="17"/>
      <c r="H24" s="18"/>
      <c r="I24" s="23" t="str">
        <f>CONCATENATE(Data!B57,Data!C57)</f>
        <v/>
      </c>
      <c r="J24" s="13"/>
      <c r="K24" s="13"/>
      <c r="L24" s="13"/>
      <c r="M24" s="15" t="str">
        <f t="shared" si="0"/>
        <v/>
      </c>
      <c r="N24" s="23" t="str">
        <f t="shared" si="1"/>
        <v/>
      </c>
    </row>
    <row r="26" spans="2:14" x14ac:dyDescent="0.35">
      <c r="B26" s="25" t="s">
        <v>50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"/>
    </row>
    <row r="27" spans="2:14" x14ac:dyDescent="0.35">
      <c r="B27" s="25" t="s">
        <v>53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"/>
    </row>
    <row r="28" spans="2:14" x14ac:dyDescent="0.3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"/>
    </row>
  </sheetData>
  <sheetProtection insertRows="0"/>
  <mergeCells count="5">
    <mergeCell ref="B2:M2"/>
    <mergeCell ref="B26:M26"/>
    <mergeCell ref="B28:M28"/>
    <mergeCell ref="B27:M27"/>
    <mergeCell ref="M4:N4"/>
  </mergeCells>
  <conditionalFormatting sqref="F5:F24">
    <cfRule type="expression" dxfId="2" priority="2">
      <formula>ISERROR(F5)</formula>
    </cfRule>
    <cfRule type="cellIs" dxfId="1" priority="3" operator="equal">
      <formula>#N/A</formula>
    </cfRule>
  </conditionalFormatting>
  <conditionalFormatting sqref="I5:I24">
    <cfRule type="expression" dxfId="0" priority="1">
      <formula>ISERROR(I5)</formula>
    </cfRule>
  </conditionalFormatting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be ser un rol válido">
          <x14:formula1>
            <xm:f>Data!$B$2:$B$14</xm:f>
          </x14:formula1>
          <xm:sqref>J5:J24</xm:sqref>
        </x14:dataValidation>
        <x14:dataValidation type="list" allowBlank="1" showInputMessage="1" showErrorMessage="1">
          <x14:formula1>
            <xm:f>Data!$B$20:$B$31</xm:f>
          </x14:formula1>
          <xm:sqref>H5:H24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L35" sqref="L35"/>
    </sheetView>
  </sheetViews>
  <sheetFormatPr baseColWidth="10" defaultColWidth="11.453125" defaultRowHeight="14.5" x14ac:dyDescent="0.35"/>
  <cols>
    <col min="1" max="1" width="11.453125" style="3"/>
    <col min="2" max="2" width="65.26953125" style="3" customWidth="1"/>
    <col min="3" max="3" width="14.81640625" style="3" customWidth="1"/>
    <col min="4" max="4" width="13.81640625" style="3" customWidth="1"/>
    <col min="5" max="7" width="11.453125" style="3"/>
    <col min="8" max="15" width="9.7265625" style="3" customWidth="1"/>
    <col min="16" max="16384" width="11.453125" style="3"/>
  </cols>
  <sheetData>
    <row r="1" spans="2:15" ht="15" thickBot="1" x14ac:dyDescent="0.4"/>
    <row r="2" spans="2:15" ht="15.75" customHeight="1" thickBot="1" x14ac:dyDescent="0.4">
      <c r="B2" s="3" t="s">
        <v>8</v>
      </c>
      <c r="C2" s="3">
        <v>40</v>
      </c>
      <c r="H2" s="28" t="s">
        <v>90</v>
      </c>
      <c r="I2" s="28"/>
      <c r="J2" s="28"/>
      <c r="K2" s="28"/>
      <c r="L2" s="28"/>
      <c r="M2" s="28"/>
      <c r="N2" s="28"/>
      <c r="O2" s="28"/>
    </row>
    <row r="3" spans="2:15" ht="15" thickBot="1" x14ac:dyDescent="0.4">
      <c r="B3" s="4" t="s">
        <v>20</v>
      </c>
      <c r="C3" s="3">
        <v>40</v>
      </c>
      <c r="E3" s="3" t="s">
        <v>22</v>
      </c>
      <c r="H3" s="21" t="s">
        <v>56</v>
      </c>
      <c r="I3" s="21" t="s">
        <v>55</v>
      </c>
      <c r="J3" s="21" t="s">
        <v>2</v>
      </c>
      <c r="K3" s="21" t="s">
        <v>89</v>
      </c>
      <c r="L3" s="21" t="s">
        <v>57</v>
      </c>
      <c r="M3" s="21" t="s">
        <v>55</v>
      </c>
      <c r="N3" s="21" t="s">
        <v>2</v>
      </c>
      <c r="O3" s="21"/>
    </row>
    <row r="4" spans="2:15" ht="15" thickBot="1" x14ac:dyDescent="0.4">
      <c r="B4" s="3" t="s">
        <v>9</v>
      </c>
      <c r="C4" s="3">
        <v>40</v>
      </c>
      <c r="E4" s="3" t="s">
        <v>21</v>
      </c>
      <c r="H4" s="21">
        <v>5</v>
      </c>
      <c r="I4" s="21" t="s">
        <v>61</v>
      </c>
      <c r="J4" s="21">
        <v>4</v>
      </c>
      <c r="K4" s="21" t="str">
        <f>CONCATENATE(I4,"-",J4)</f>
        <v>XIV-4</v>
      </c>
      <c r="L4" s="22"/>
      <c r="M4" s="22"/>
      <c r="N4" s="22"/>
      <c r="O4" s="21" t="str">
        <f>CONCATENATE(M4,"-",N4)</f>
        <v>-</v>
      </c>
    </row>
    <row r="5" spans="2:15" ht="15" thickBot="1" x14ac:dyDescent="0.4">
      <c r="B5" s="4" t="s">
        <v>10</v>
      </c>
      <c r="C5" s="3">
        <v>40</v>
      </c>
      <c r="H5" s="21">
        <v>6</v>
      </c>
      <c r="I5" s="21" t="s">
        <v>60</v>
      </c>
      <c r="J5" s="21">
        <v>4</v>
      </c>
      <c r="K5" s="21" t="str">
        <f t="shared" ref="K5:K17" si="0">CONCATENATE(I5,"-",J5)</f>
        <v>XIII-4</v>
      </c>
      <c r="L5" s="22"/>
      <c r="M5" s="22"/>
      <c r="N5" s="22"/>
      <c r="O5" s="21" t="str">
        <f t="shared" ref="O5:O20" si="1">CONCATENATE(M5,"-",N5)</f>
        <v>-</v>
      </c>
    </row>
    <row r="6" spans="2:15" ht="15" thickBot="1" x14ac:dyDescent="0.4">
      <c r="B6" s="3" t="s">
        <v>11</v>
      </c>
      <c r="C6" s="3">
        <v>60</v>
      </c>
      <c r="H6" s="21">
        <v>7</v>
      </c>
      <c r="I6" s="21" t="s">
        <v>59</v>
      </c>
      <c r="J6" s="21">
        <v>3</v>
      </c>
      <c r="K6" s="21" t="str">
        <f t="shared" si="0"/>
        <v>XII-3</v>
      </c>
      <c r="L6" s="22"/>
      <c r="M6" s="22"/>
      <c r="N6" s="22"/>
      <c r="O6" s="21" t="str">
        <f t="shared" si="1"/>
        <v>-</v>
      </c>
    </row>
    <row r="7" spans="2:15" ht="15" thickBot="1" x14ac:dyDescent="0.4">
      <c r="B7" s="4" t="s">
        <v>12</v>
      </c>
      <c r="C7" s="3">
        <v>60</v>
      </c>
      <c r="H7" s="21">
        <v>8</v>
      </c>
      <c r="I7" s="21" t="s">
        <v>58</v>
      </c>
      <c r="J7" s="21">
        <v>3</v>
      </c>
      <c r="K7" s="21" t="str">
        <f t="shared" si="0"/>
        <v>XI-3</v>
      </c>
      <c r="L7" s="21">
        <v>8</v>
      </c>
      <c r="M7" s="21" t="s">
        <v>61</v>
      </c>
      <c r="N7" s="21">
        <v>4</v>
      </c>
      <c r="O7" s="21" t="str">
        <f t="shared" si="1"/>
        <v>XIV-4</v>
      </c>
    </row>
    <row r="8" spans="2:15" ht="15" thickBot="1" x14ac:dyDescent="0.4">
      <c r="B8" s="3" t="s">
        <v>13</v>
      </c>
      <c r="C8" s="3">
        <v>60</v>
      </c>
      <c r="H8" s="21">
        <v>9</v>
      </c>
      <c r="I8" s="21" t="s">
        <v>62</v>
      </c>
      <c r="J8" s="21">
        <v>3</v>
      </c>
      <c r="K8" s="21" t="str">
        <f t="shared" si="0"/>
        <v>X-3</v>
      </c>
      <c r="L8" s="21">
        <v>9</v>
      </c>
      <c r="M8" s="21" t="s">
        <v>60</v>
      </c>
      <c r="N8" s="21">
        <v>4</v>
      </c>
      <c r="O8" s="21" t="str">
        <f t="shared" si="1"/>
        <v>XIII-4</v>
      </c>
    </row>
    <row r="9" spans="2:15" ht="15" thickBot="1" x14ac:dyDescent="0.4">
      <c r="B9" s="4" t="s">
        <v>14</v>
      </c>
      <c r="C9" s="3">
        <v>60</v>
      </c>
      <c r="H9" s="21">
        <v>10</v>
      </c>
      <c r="I9" s="21" t="s">
        <v>63</v>
      </c>
      <c r="J9" s="21">
        <v>2</v>
      </c>
      <c r="K9" s="21" t="str">
        <f t="shared" si="0"/>
        <v>IX-2</v>
      </c>
      <c r="L9" s="21">
        <v>10</v>
      </c>
      <c r="M9" s="21" t="s">
        <v>59</v>
      </c>
      <c r="N9" s="21">
        <v>3</v>
      </c>
      <c r="O9" s="21" t="str">
        <f t="shared" si="1"/>
        <v>XII-3</v>
      </c>
    </row>
    <row r="10" spans="2:15" ht="15" thickBot="1" x14ac:dyDescent="0.4">
      <c r="B10" s="3" t="s">
        <v>15</v>
      </c>
      <c r="C10" s="3">
        <v>80</v>
      </c>
      <c r="H10" s="21">
        <v>11</v>
      </c>
      <c r="I10" s="21" t="s">
        <v>64</v>
      </c>
      <c r="J10" s="21">
        <v>2</v>
      </c>
      <c r="K10" s="21" t="str">
        <f t="shared" si="0"/>
        <v>VIII-2</v>
      </c>
      <c r="L10" s="21">
        <v>11</v>
      </c>
      <c r="M10" s="21" t="s">
        <v>58</v>
      </c>
      <c r="N10" s="21">
        <v>3</v>
      </c>
      <c r="O10" s="21" t="str">
        <f t="shared" si="1"/>
        <v>XI-3</v>
      </c>
    </row>
    <row r="11" spans="2:15" ht="15" thickBot="1" x14ac:dyDescent="0.4">
      <c r="B11" s="4" t="s">
        <v>16</v>
      </c>
      <c r="C11" s="3">
        <v>80</v>
      </c>
      <c r="H11" s="21">
        <v>12</v>
      </c>
      <c r="I11" s="21" t="s">
        <v>65</v>
      </c>
      <c r="J11" s="21">
        <v>2</v>
      </c>
      <c r="K11" s="21" t="str">
        <f t="shared" si="0"/>
        <v>VII-2</v>
      </c>
      <c r="L11" s="21">
        <v>12</v>
      </c>
      <c r="M11" s="21" t="s">
        <v>62</v>
      </c>
      <c r="N11" s="21">
        <v>3</v>
      </c>
      <c r="O11" s="21" t="str">
        <f t="shared" si="1"/>
        <v>X-3</v>
      </c>
    </row>
    <row r="12" spans="2:15" ht="15" thickBot="1" x14ac:dyDescent="0.4">
      <c r="B12" s="3" t="s">
        <v>17</v>
      </c>
      <c r="C12" s="3">
        <v>80</v>
      </c>
      <c r="H12" s="21">
        <v>13</v>
      </c>
      <c r="I12" s="21" t="s">
        <v>66</v>
      </c>
      <c r="J12" s="21">
        <v>1</v>
      </c>
      <c r="K12" s="21" t="str">
        <f t="shared" si="0"/>
        <v>VI-1</v>
      </c>
      <c r="L12" s="21">
        <v>13</v>
      </c>
      <c r="M12" s="21" t="s">
        <v>63</v>
      </c>
      <c r="N12" s="21">
        <v>2</v>
      </c>
      <c r="O12" s="21" t="str">
        <f t="shared" si="1"/>
        <v>IX-2</v>
      </c>
    </row>
    <row r="13" spans="2:15" ht="15" thickBot="1" x14ac:dyDescent="0.4">
      <c r="B13" s="4" t="s">
        <v>18</v>
      </c>
      <c r="C13" s="3">
        <v>80</v>
      </c>
      <c r="H13" s="21">
        <v>14</v>
      </c>
      <c r="I13" s="21" t="s">
        <v>67</v>
      </c>
      <c r="J13" s="21">
        <v>1</v>
      </c>
      <c r="K13" s="21" t="str">
        <f t="shared" si="0"/>
        <v>V-1</v>
      </c>
      <c r="L13" s="21">
        <v>14</v>
      </c>
      <c r="M13" s="21" t="s">
        <v>64</v>
      </c>
      <c r="N13" s="21">
        <v>2</v>
      </c>
      <c r="O13" s="21" t="str">
        <f t="shared" si="1"/>
        <v>VIII-2</v>
      </c>
    </row>
    <row r="14" spans="2:15" ht="15" thickBot="1" x14ac:dyDescent="0.4">
      <c r="B14" s="3" t="s">
        <v>19</v>
      </c>
      <c r="C14" s="3">
        <v>80</v>
      </c>
      <c r="H14" s="21">
        <v>15</v>
      </c>
      <c r="I14" s="21" t="s">
        <v>68</v>
      </c>
      <c r="J14" s="21">
        <v>1</v>
      </c>
      <c r="K14" s="21" t="str">
        <f t="shared" si="0"/>
        <v>IV-1</v>
      </c>
      <c r="L14" s="21">
        <v>15</v>
      </c>
      <c r="M14" s="21" t="s">
        <v>65</v>
      </c>
      <c r="N14" s="21">
        <v>2</v>
      </c>
      <c r="O14" s="21" t="str">
        <f t="shared" si="1"/>
        <v>VII-2</v>
      </c>
    </row>
    <row r="15" spans="2:15" ht="15" thickBot="1" x14ac:dyDescent="0.4">
      <c r="H15" s="21">
        <v>16</v>
      </c>
      <c r="I15" s="21" t="s">
        <v>69</v>
      </c>
      <c r="J15" s="21" t="s">
        <v>70</v>
      </c>
      <c r="K15" s="21" t="str">
        <f t="shared" si="0"/>
        <v>III-A</v>
      </c>
      <c r="L15" s="21">
        <v>16</v>
      </c>
      <c r="M15" s="21" t="s">
        <v>66</v>
      </c>
      <c r="N15" s="21">
        <v>1</v>
      </c>
      <c r="O15" s="21" t="str">
        <f t="shared" si="1"/>
        <v>VI-1</v>
      </c>
    </row>
    <row r="16" spans="2:15" ht="15" thickBot="1" x14ac:dyDescent="0.4">
      <c r="H16" s="21">
        <v>17</v>
      </c>
      <c r="I16" s="21" t="s">
        <v>71</v>
      </c>
      <c r="J16" s="21" t="s">
        <v>70</v>
      </c>
      <c r="K16" s="21" t="str">
        <f t="shared" si="0"/>
        <v>II-A</v>
      </c>
      <c r="L16" s="21">
        <v>17</v>
      </c>
      <c r="M16" s="21" t="s">
        <v>67</v>
      </c>
      <c r="N16" s="21">
        <v>1</v>
      </c>
      <c r="O16" s="21" t="str">
        <f t="shared" si="1"/>
        <v>V-1</v>
      </c>
    </row>
    <row r="17" spans="2:15" ht="29.25" customHeight="1" thickBot="1" x14ac:dyDescent="0.4">
      <c r="B17" s="5"/>
      <c r="H17" s="21">
        <v>18</v>
      </c>
      <c r="I17" s="21" t="s">
        <v>72</v>
      </c>
      <c r="J17" s="21" t="s">
        <v>70</v>
      </c>
      <c r="K17" s="21" t="str">
        <f t="shared" si="0"/>
        <v>I-A</v>
      </c>
      <c r="L17" s="21">
        <v>18</v>
      </c>
      <c r="M17" s="21" t="s">
        <v>68</v>
      </c>
      <c r="N17" s="21">
        <v>1</v>
      </c>
      <c r="O17" s="21" t="str">
        <f t="shared" si="1"/>
        <v>IV-1</v>
      </c>
    </row>
    <row r="18" spans="2:15" ht="15" thickBot="1" x14ac:dyDescent="0.4">
      <c r="H18" s="22"/>
      <c r="I18" s="22"/>
      <c r="J18" s="22"/>
      <c r="K18" s="21"/>
      <c r="L18" s="21">
        <v>19</v>
      </c>
      <c r="M18" s="21" t="s">
        <v>69</v>
      </c>
      <c r="N18" s="21" t="s">
        <v>70</v>
      </c>
      <c r="O18" s="21" t="str">
        <f t="shared" si="1"/>
        <v>III-A</v>
      </c>
    </row>
    <row r="19" spans="2:15" ht="15" thickBot="1" x14ac:dyDescent="0.4">
      <c r="H19" s="22"/>
      <c r="I19" s="22"/>
      <c r="J19" s="22"/>
      <c r="K19" s="21"/>
      <c r="L19" s="21">
        <v>20</v>
      </c>
      <c r="M19" s="21" t="s">
        <v>71</v>
      </c>
      <c r="N19" s="21" t="s">
        <v>70</v>
      </c>
      <c r="O19" s="21" t="str">
        <f t="shared" si="1"/>
        <v>II-A</v>
      </c>
    </row>
    <row r="20" spans="2:15" ht="15.75" customHeight="1" thickBot="1" x14ac:dyDescent="0.4">
      <c r="B20" s="6" t="s">
        <v>40</v>
      </c>
      <c r="C20" s="8" t="s">
        <v>41</v>
      </c>
      <c r="D20" s="6" t="s">
        <v>74</v>
      </c>
      <c r="H20" s="22"/>
      <c r="I20" s="22"/>
      <c r="J20" s="22"/>
      <c r="K20" s="21"/>
      <c r="L20" s="21">
        <v>21</v>
      </c>
      <c r="M20" s="21" t="s">
        <v>72</v>
      </c>
      <c r="N20" s="21" t="s">
        <v>70</v>
      </c>
      <c r="O20" s="21" t="str">
        <f t="shared" si="1"/>
        <v>I-A</v>
      </c>
    </row>
    <row r="21" spans="2:15" ht="15.75" customHeight="1" x14ac:dyDescent="0.35">
      <c r="B21" s="6" t="s">
        <v>43</v>
      </c>
      <c r="C21" s="8" t="s">
        <v>41</v>
      </c>
      <c r="D21" s="6" t="s">
        <v>75</v>
      </c>
    </row>
    <row r="22" spans="2:15" ht="15.75" customHeight="1" x14ac:dyDescent="0.35">
      <c r="B22" s="6" t="s">
        <v>45</v>
      </c>
      <c r="C22" s="8" t="s">
        <v>41</v>
      </c>
      <c r="D22" s="6" t="s">
        <v>76</v>
      </c>
    </row>
    <row r="23" spans="2:15" ht="15.75" customHeight="1" x14ac:dyDescent="0.35">
      <c r="B23" s="6" t="s">
        <v>47</v>
      </c>
      <c r="C23" s="8" t="s">
        <v>41</v>
      </c>
      <c r="D23" s="7" t="s">
        <v>77</v>
      </c>
    </row>
    <row r="24" spans="2:15" ht="15.75" customHeight="1" x14ac:dyDescent="0.35">
      <c r="B24" s="6" t="s">
        <v>23</v>
      </c>
      <c r="C24" s="9" t="s">
        <v>24</v>
      </c>
      <c r="D24" s="6" t="s">
        <v>78</v>
      </c>
    </row>
    <row r="25" spans="2:15" ht="15.75" customHeight="1" x14ac:dyDescent="0.35">
      <c r="B25" s="6" t="s">
        <v>26</v>
      </c>
      <c r="C25" s="9" t="s">
        <v>24</v>
      </c>
      <c r="D25" s="6" t="s">
        <v>79</v>
      </c>
    </row>
    <row r="26" spans="2:15" ht="15.75" customHeight="1" x14ac:dyDescent="0.35">
      <c r="B26" s="6" t="s">
        <v>28</v>
      </c>
      <c r="C26" s="9" t="s">
        <v>24</v>
      </c>
      <c r="D26" s="6" t="s">
        <v>80</v>
      </c>
    </row>
    <row r="27" spans="2:15" ht="15.75" customHeight="1" x14ac:dyDescent="0.35">
      <c r="B27" s="6" t="s">
        <v>30</v>
      </c>
      <c r="C27" s="9" t="s">
        <v>24</v>
      </c>
      <c r="D27" s="7" t="s">
        <v>81</v>
      </c>
    </row>
    <row r="28" spans="2:15" ht="15.75" customHeight="1" x14ac:dyDescent="0.35">
      <c r="B28" s="6" t="s">
        <v>32</v>
      </c>
      <c r="C28" s="9" t="s">
        <v>24</v>
      </c>
      <c r="D28" s="7" t="s">
        <v>82</v>
      </c>
    </row>
    <row r="29" spans="2:15" ht="15.75" customHeight="1" x14ac:dyDescent="0.35">
      <c r="B29" s="6" t="s">
        <v>34</v>
      </c>
      <c r="C29" s="9" t="s">
        <v>24</v>
      </c>
      <c r="D29" s="7" t="s">
        <v>83</v>
      </c>
    </row>
    <row r="30" spans="2:15" ht="15.75" customHeight="1" x14ac:dyDescent="0.35">
      <c r="B30" s="6" t="s">
        <v>36</v>
      </c>
      <c r="C30" s="9" t="s">
        <v>24</v>
      </c>
      <c r="D30" s="7" t="s">
        <v>84</v>
      </c>
    </row>
    <row r="31" spans="2:15" ht="15.75" customHeight="1" x14ac:dyDescent="0.35">
      <c r="B31" s="6" t="s">
        <v>38</v>
      </c>
      <c r="C31" s="9" t="s">
        <v>24</v>
      </c>
      <c r="D31" s="7" t="s">
        <v>85</v>
      </c>
    </row>
    <row r="37" spans="1:6" x14ac:dyDescent="0.35">
      <c r="B37" s="3" t="s">
        <v>86</v>
      </c>
      <c r="C37" s="3" t="s">
        <v>88</v>
      </c>
      <c r="F37" s="19" t="s">
        <v>73</v>
      </c>
    </row>
    <row r="38" spans="1:6" x14ac:dyDescent="0.35">
      <c r="A38" s="3">
        <v>1</v>
      </c>
      <c r="B38" s="3" t="str">
        <f>IF('Anexo Asignación Bonif. Inf.'!H5&gt;0,VLOOKUP('Anexo Asignación Bonif. Inf.'!H5,Data!$B$20:$D$31,3,FALSE),"")</f>
        <v/>
      </c>
      <c r="C38" s="3" t="str">
        <f>IF('Anexo Asignación Bonif. Inf.'!F5=Data!$E$3,IF('Anexo Asignación Bonif. Inf.'!G5&gt;0,VLOOKUP('Anexo Asignación Bonif. Inf.'!G5,Data!$H$3:$K$20,4,FALSE),""),IF('Anexo Asignación Bonif. Inf.'!F5=Data!$E$4,IF('Anexo Asignación Bonif. Inf.'!G5&gt;0,VLOOKUP('Anexo Asignación Bonif. Inf.'!G5,Data!$L$3:$O$20,4,FALSE),""),""))</f>
        <v/>
      </c>
      <c r="F38" s="20" t="s">
        <v>42</v>
      </c>
    </row>
    <row r="39" spans="1:6" x14ac:dyDescent="0.35">
      <c r="A39" s="3">
        <v>2</v>
      </c>
      <c r="B39" s="3" t="str">
        <f>IF('Anexo Asignación Bonif. Inf.'!H6&gt;0,VLOOKUP('Anexo Asignación Bonif. Inf.'!H6,Data!$B$20:$D$31,3,FALSE),"")</f>
        <v/>
      </c>
      <c r="C39" s="3" t="str">
        <f>IF('Anexo Asignación Bonif. Inf.'!F6=Data!$E$3,IF('Anexo Asignación Bonif. Inf.'!G6&gt;0,VLOOKUP('Anexo Asignación Bonif. Inf.'!G6,Data!$H$3:$K$20,4,FALSE),""),IF('Anexo Asignación Bonif. Inf.'!F6=Data!$E$4,IF('Anexo Asignación Bonif. Inf.'!G6&gt;0,VLOOKUP('Anexo Asignación Bonif. Inf.'!G6,Data!$L$3:$O$20,4,FALSE),""),""))</f>
        <v/>
      </c>
      <c r="F39" s="20" t="s">
        <v>44</v>
      </c>
    </row>
    <row r="40" spans="1:6" x14ac:dyDescent="0.35">
      <c r="A40" s="3">
        <v>3</v>
      </c>
      <c r="B40" s="3" t="str">
        <f>IF('Anexo Asignación Bonif. Inf.'!H7&gt;0,VLOOKUP('Anexo Asignación Bonif. Inf.'!H7,Data!$B$20:$D$31,3,FALSE),"")</f>
        <v/>
      </c>
      <c r="C40" s="3" t="str">
        <f>IF('Anexo Asignación Bonif. Inf.'!F7=Data!$E$3,IF('Anexo Asignación Bonif. Inf.'!G7&gt;0,VLOOKUP('Anexo Asignación Bonif. Inf.'!G7,Data!$H$3:$K$20,4,FALSE),""),IF('Anexo Asignación Bonif. Inf.'!F7=Data!$E$4,IF('Anexo Asignación Bonif. Inf.'!G7&gt;0,VLOOKUP('Anexo Asignación Bonif. Inf.'!G7,Data!$L$3:$O$20,4,FALSE),""),""))</f>
        <v/>
      </c>
      <c r="F40" s="20" t="s">
        <v>46</v>
      </c>
    </row>
    <row r="41" spans="1:6" x14ac:dyDescent="0.35">
      <c r="A41" s="3">
        <v>4</v>
      </c>
      <c r="B41" s="3" t="str">
        <f>IF('Anexo Asignación Bonif. Inf.'!H8&gt;0,VLOOKUP('Anexo Asignación Bonif. Inf.'!H8,Data!$B$20:$D$31,3,FALSE),"")</f>
        <v/>
      </c>
      <c r="C41" s="3" t="str">
        <f>IF('Anexo Asignación Bonif. Inf.'!F8=Data!$E$3,IF('Anexo Asignación Bonif. Inf.'!G8&gt;0,VLOOKUP('Anexo Asignación Bonif. Inf.'!G8,Data!$H$3:$K$20,4,FALSE),""),IF('Anexo Asignación Bonif. Inf.'!F8=Data!$E$4,IF('Anexo Asignación Bonif. Inf.'!G8&gt;0,VLOOKUP('Anexo Asignación Bonif. Inf.'!G8,Data!$L$3:$O$20,4,FALSE),""),""))</f>
        <v/>
      </c>
      <c r="F41" s="20" t="s">
        <v>48</v>
      </c>
    </row>
    <row r="42" spans="1:6" x14ac:dyDescent="0.35">
      <c r="A42" s="3">
        <v>5</v>
      </c>
      <c r="B42" s="3" t="str">
        <f>IF('Anexo Asignación Bonif. Inf.'!H9&gt;0,VLOOKUP('Anexo Asignación Bonif. Inf.'!H9,Data!$B$20:$D$31,3,FALSE),"")</f>
        <v/>
      </c>
      <c r="C42" s="3" t="str">
        <f>IF('Anexo Asignación Bonif. Inf.'!F9=Data!$E$3,IF('Anexo Asignación Bonif. Inf.'!G9&gt;0,VLOOKUP('Anexo Asignación Bonif. Inf.'!G9,Data!$H$3:$K$20,4,FALSE),""),IF('Anexo Asignación Bonif. Inf.'!F9=Data!$E$4,IF('Anexo Asignación Bonif. Inf.'!G9&gt;0,VLOOKUP('Anexo Asignación Bonif. Inf.'!G9,Data!$L$3:$O$20,4,FALSE),""),""))</f>
        <v/>
      </c>
      <c r="F42" s="20" t="s">
        <v>25</v>
      </c>
    </row>
    <row r="43" spans="1:6" x14ac:dyDescent="0.35">
      <c r="A43" s="3">
        <v>6</v>
      </c>
      <c r="B43" s="3" t="str">
        <f>IF('Anexo Asignación Bonif. Inf.'!H10&gt;0,VLOOKUP('Anexo Asignación Bonif. Inf.'!H10,Data!$B$20:$D$31,3,FALSE),"")</f>
        <v/>
      </c>
      <c r="C43" s="3" t="str">
        <f>IF('Anexo Asignación Bonif. Inf.'!F10=Data!$E$3,IF('Anexo Asignación Bonif. Inf.'!G10&gt;0,VLOOKUP('Anexo Asignación Bonif. Inf.'!G10,Data!$H$3:$K$20,4,FALSE),""),IF('Anexo Asignación Bonif. Inf.'!F10=Data!$E$4,IF('Anexo Asignación Bonif. Inf.'!G10&gt;0,VLOOKUP('Anexo Asignación Bonif. Inf.'!G10,Data!$L$3:$O$20,4,FALSE),""),""))</f>
        <v/>
      </c>
      <c r="F43" s="20" t="s">
        <v>27</v>
      </c>
    </row>
    <row r="44" spans="1:6" x14ac:dyDescent="0.35">
      <c r="A44" s="3">
        <v>7</v>
      </c>
      <c r="B44" s="3" t="str">
        <f>IF('Anexo Asignación Bonif. Inf.'!H11&gt;0,VLOOKUP('Anexo Asignación Bonif. Inf.'!H11,Data!$B$20:$D$31,3,FALSE),"")</f>
        <v/>
      </c>
      <c r="C44" s="3" t="str">
        <f>IF('Anexo Asignación Bonif. Inf.'!F11=Data!$E$3,IF('Anexo Asignación Bonif. Inf.'!G11&gt;0,VLOOKUP('Anexo Asignación Bonif. Inf.'!G11,Data!$H$3:$K$20,4,FALSE),""),IF('Anexo Asignación Bonif. Inf.'!F11=Data!$E$4,IF('Anexo Asignación Bonif. Inf.'!G11&gt;0,VLOOKUP('Anexo Asignación Bonif. Inf.'!G11,Data!$L$3:$O$20,4,FALSE),""),""))</f>
        <v/>
      </c>
      <c r="F44" s="20" t="s">
        <v>29</v>
      </c>
    </row>
    <row r="45" spans="1:6" x14ac:dyDescent="0.35">
      <c r="A45" s="3">
        <v>8</v>
      </c>
      <c r="B45" s="3" t="str">
        <f>IF('Anexo Asignación Bonif. Inf.'!H12&gt;0,VLOOKUP('Anexo Asignación Bonif. Inf.'!H12,Data!$B$20:$D$31,3,FALSE),"")</f>
        <v/>
      </c>
      <c r="C45" s="3" t="str">
        <f>IF('Anexo Asignación Bonif. Inf.'!F12=Data!$E$3,IF('Anexo Asignación Bonif. Inf.'!G12&gt;0,VLOOKUP('Anexo Asignación Bonif. Inf.'!G12,Data!$H$3:$K$20,4,FALSE),""),IF('Anexo Asignación Bonif. Inf.'!F12=Data!$E$4,IF('Anexo Asignación Bonif. Inf.'!G12&gt;0,VLOOKUP('Anexo Asignación Bonif. Inf.'!G12,Data!$L$3:$O$20,4,FALSE),""),""))</f>
        <v/>
      </c>
      <c r="F45" s="20" t="s">
        <v>31</v>
      </c>
    </row>
    <row r="46" spans="1:6" x14ac:dyDescent="0.35">
      <c r="A46" s="3">
        <v>9</v>
      </c>
      <c r="B46" s="3" t="str">
        <f>IF('Anexo Asignación Bonif. Inf.'!H13&gt;0,VLOOKUP('Anexo Asignación Bonif. Inf.'!H13,Data!$B$20:$D$31,3,FALSE),"")</f>
        <v/>
      </c>
      <c r="C46" s="3" t="str">
        <f>IF('Anexo Asignación Bonif. Inf.'!F13=Data!$E$3,IF('Anexo Asignación Bonif. Inf.'!G13&gt;0,VLOOKUP('Anexo Asignación Bonif. Inf.'!G13,Data!$H$3:$K$20,4,FALSE),""),IF('Anexo Asignación Bonif. Inf.'!F13=Data!$E$4,IF('Anexo Asignación Bonif. Inf.'!G13&gt;0,VLOOKUP('Anexo Asignación Bonif. Inf.'!G13,Data!$L$3:$O$20,4,FALSE),""),""))</f>
        <v/>
      </c>
      <c r="F46" s="20" t="s">
        <v>33</v>
      </c>
    </row>
    <row r="47" spans="1:6" x14ac:dyDescent="0.35">
      <c r="A47" s="3">
        <v>10</v>
      </c>
      <c r="B47" s="3" t="str">
        <f>IF('Anexo Asignación Bonif. Inf.'!H14&gt;0,VLOOKUP('Anexo Asignación Bonif. Inf.'!H14,Data!$B$20:$D$31,3,FALSE),"")</f>
        <v/>
      </c>
      <c r="C47" s="3" t="str">
        <f>IF('Anexo Asignación Bonif. Inf.'!F14=Data!$E$3,IF('Anexo Asignación Bonif. Inf.'!G14&gt;0,VLOOKUP('Anexo Asignación Bonif. Inf.'!G14,Data!$H$3:$K$20,4,FALSE),""),IF('Anexo Asignación Bonif. Inf.'!F14=Data!$E$4,IF('Anexo Asignación Bonif. Inf.'!G14&gt;0,VLOOKUP('Anexo Asignación Bonif. Inf.'!G14,Data!$L$3:$O$20,4,FALSE),""),""))</f>
        <v/>
      </c>
      <c r="F47" s="20" t="s">
        <v>35</v>
      </c>
    </row>
    <row r="48" spans="1:6" x14ac:dyDescent="0.35">
      <c r="A48" s="3">
        <v>11</v>
      </c>
      <c r="B48" s="3" t="str">
        <f>IF('Anexo Asignación Bonif. Inf.'!H15&gt;0,VLOOKUP('Anexo Asignación Bonif. Inf.'!H15,Data!$B$20:$D$31,3,FALSE),"")</f>
        <v/>
      </c>
      <c r="C48" s="3" t="str">
        <f>IF('Anexo Asignación Bonif. Inf.'!F15=Data!$E$3,IF('Anexo Asignación Bonif. Inf.'!G15&gt;0,VLOOKUP('Anexo Asignación Bonif. Inf.'!G15,Data!$H$3:$K$20,4,FALSE),""),IF('Anexo Asignación Bonif. Inf.'!F15=Data!$E$4,IF('Anexo Asignación Bonif. Inf.'!G15&gt;0,VLOOKUP('Anexo Asignación Bonif. Inf.'!G15,Data!$L$3:$O$20,4,FALSE),""),""))</f>
        <v/>
      </c>
      <c r="F48" s="20" t="s">
        <v>37</v>
      </c>
    </row>
    <row r="49" spans="1:6" x14ac:dyDescent="0.35">
      <c r="A49" s="3">
        <v>12</v>
      </c>
      <c r="B49" s="3" t="str">
        <f>IF('Anexo Asignación Bonif. Inf.'!H16&gt;0,VLOOKUP('Anexo Asignación Bonif. Inf.'!H16,Data!$B$20:$D$31,3,FALSE),"")</f>
        <v/>
      </c>
      <c r="C49" s="3" t="str">
        <f>IF('Anexo Asignación Bonif. Inf.'!F16=Data!$E$3,IF('Anexo Asignación Bonif. Inf.'!G16&gt;0,VLOOKUP('Anexo Asignación Bonif. Inf.'!G16,Data!$H$3:$K$20,4,FALSE),""),IF('Anexo Asignación Bonif. Inf.'!F16=Data!$E$4,IF('Anexo Asignación Bonif. Inf.'!G16&gt;0,VLOOKUP('Anexo Asignación Bonif. Inf.'!G16,Data!$L$3:$O$20,4,FALSE),""),""))</f>
        <v/>
      </c>
      <c r="F49" s="20" t="s">
        <v>39</v>
      </c>
    </row>
    <row r="50" spans="1:6" x14ac:dyDescent="0.35">
      <c r="A50" s="3">
        <v>13</v>
      </c>
      <c r="B50" s="3" t="str">
        <f>IF('Anexo Asignación Bonif. Inf.'!H17&gt;0,VLOOKUP('Anexo Asignación Bonif. Inf.'!H17,Data!$B$20:$D$31,3,FALSE),"")</f>
        <v/>
      </c>
      <c r="C50" s="3" t="str">
        <f>IF('Anexo Asignación Bonif. Inf.'!F17=Data!$E$3,IF('Anexo Asignación Bonif. Inf.'!G17&gt;0,VLOOKUP('Anexo Asignación Bonif. Inf.'!G17,Data!$H$3:$K$20,4,FALSE),""),IF('Anexo Asignación Bonif. Inf.'!F17=Data!$E$4,IF('Anexo Asignación Bonif. Inf.'!G17&gt;0,VLOOKUP('Anexo Asignación Bonif. Inf.'!G17,Data!$L$3:$O$20,4,FALSE),""),""))</f>
        <v/>
      </c>
    </row>
    <row r="51" spans="1:6" x14ac:dyDescent="0.35">
      <c r="A51" s="3">
        <v>14</v>
      </c>
      <c r="B51" s="3" t="str">
        <f>IF('Anexo Asignación Bonif. Inf.'!H18&gt;0,VLOOKUP('Anexo Asignación Bonif. Inf.'!H18,Data!$B$20:$D$31,3,FALSE),"")</f>
        <v/>
      </c>
      <c r="C51" s="3" t="str">
        <f>IF('Anexo Asignación Bonif. Inf.'!F18=Data!$E$3,IF('Anexo Asignación Bonif. Inf.'!G18&gt;0,VLOOKUP('Anexo Asignación Bonif. Inf.'!G18,Data!$H$3:$K$20,4,FALSE),""),IF('Anexo Asignación Bonif. Inf.'!F18=Data!$E$4,IF('Anexo Asignación Bonif. Inf.'!G18&gt;0,VLOOKUP('Anexo Asignación Bonif. Inf.'!G18,Data!$L$3:$O$20,4,FALSE),""),""))</f>
        <v/>
      </c>
    </row>
    <row r="52" spans="1:6" x14ac:dyDescent="0.35">
      <c r="A52" s="3">
        <v>15</v>
      </c>
      <c r="B52" s="3" t="str">
        <f>IF('Anexo Asignación Bonif. Inf.'!H19&gt;0,VLOOKUP('Anexo Asignación Bonif. Inf.'!H19,Data!$B$20:$D$31,3,FALSE),"")</f>
        <v/>
      </c>
      <c r="C52" s="3" t="str">
        <f>IF('Anexo Asignación Bonif. Inf.'!F19=Data!$E$3,IF('Anexo Asignación Bonif. Inf.'!G19&gt;0,VLOOKUP('Anexo Asignación Bonif. Inf.'!G19,Data!$H$3:$K$20,4,FALSE),""),IF('Anexo Asignación Bonif. Inf.'!F19=Data!$E$4,IF('Anexo Asignación Bonif. Inf.'!G19&gt;0,VLOOKUP('Anexo Asignación Bonif. Inf.'!G19,Data!$L$3:$O$20,4,FALSE),""),""))</f>
        <v/>
      </c>
    </row>
    <row r="53" spans="1:6" x14ac:dyDescent="0.35">
      <c r="A53" s="3">
        <v>16</v>
      </c>
      <c r="B53" s="3" t="str">
        <f>IF('Anexo Asignación Bonif. Inf.'!H20&gt;0,VLOOKUP('Anexo Asignación Bonif. Inf.'!H20,Data!$B$20:$D$31,3,FALSE),"")</f>
        <v/>
      </c>
      <c r="C53" s="3" t="str">
        <f>IF('Anexo Asignación Bonif. Inf.'!F20=Data!$E$3,IF('Anexo Asignación Bonif. Inf.'!G20&gt;0,VLOOKUP('Anexo Asignación Bonif. Inf.'!G20,Data!$H$3:$K$20,4,FALSE),""),IF('Anexo Asignación Bonif. Inf.'!F20=Data!$E$4,IF('Anexo Asignación Bonif. Inf.'!G20&gt;0,VLOOKUP('Anexo Asignación Bonif. Inf.'!G20,Data!$L$3:$O$20,4,FALSE),""),""))</f>
        <v/>
      </c>
    </row>
    <row r="54" spans="1:6" x14ac:dyDescent="0.35">
      <c r="A54" s="3">
        <v>17</v>
      </c>
      <c r="B54" s="3" t="str">
        <f>IF('Anexo Asignación Bonif. Inf.'!H21&gt;0,VLOOKUP('Anexo Asignación Bonif. Inf.'!H21,Data!$B$20:$D$31,3,FALSE),"")</f>
        <v/>
      </c>
      <c r="C54" s="3" t="str">
        <f>IF('Anexo Asignación Bonif. Inf.'!F21=Data!$E$3,IF('Anexo Asignación Bonif. Inf.'!G21&gt;0,VLOOKUP('Anexo Asignación Bonif. Inf.'!G21,Data!$H$3:$K$20,4,FALSE),""),IF('Anexo Asignación Bonif. Inf.'!F21=Data!$E$4,IF('Anexo Asignación Bonif. Inf.'!G21&gt;0,VLOOKUP('Anexo Asignación Bonif. Inf.'!G21,Data!$L$3:$O$20,4,FALSE),""),""))</f>
        <v/>
      </c>
    </row>
    <row r="55" spans="1:6" x14ac:dyDescent="0.35">
      <c r="A55" s="3">
        <v>18</v>
      </c>
      <c r="B55" s="3" t="str">
        <f>IF('Anexo Asignación Bonif. Inf.'!H22&gt;0,VLOOKUP('Anexo Asignación Bonif. Inf.'!H22,Data!$B$20:$D$31,3,FALSE),"")</f>
        <v/>
      </c>
      <c r="C55" s="3" t="str">
        <f>IF('Anexo Asignación Bonif. Inf.'!F22=Data!$E$3,IF('Anexo Asignación Bonif. Inf.'!G22&gt;0,VLOOKUP('Anexo Asignación Bonif. Inf.'!G22,Data!$H$3:$K$20,4,FALSE),""),IF('Anexo Asignación Bonif. Inf.'!F22=Data!$E$4,IF('Anexo Asignación Bonif. Inf.'!G22&gt;0,VLOOKUP('Anexo Asignación Bonif. Inf.'!G22,Data!$L$3:$O$20,4,FALSE),""),""))</f>
        <v/>
      </c>
    </row>
    <row r="56" spans="1:6" x14ac:dyDescent="0.35">
      <c r="A56" s="3">
        <v>19</v>
      </c>
      <c r="B56" s="3" t="str">
        <f>IF('Anexo Asignación Bonif. Inf.'!H23&gt;0,VLOOKUP('Anexo Asignación Bonif. Inf.'!H23,Data!$B$20:$D$31,3,FALSE),"")</f>
        <v/>
      </c>
      <c r="C56" s="3" t="str">
        <f>IF('Anexo Asignación Bonif. Inf.'!F23=Data!$E$3,IF('Anexo Asignación Bonif. Inf.'!G23&gt;0,VLOOKUP('Anexo Asignación Bonif. Inf.'!G23,Data!$H$3:$K$20,4,FALSE),""),IF('Anexo Asignación Bonif. Inf.'!F23=Data!$E$4,IF('Anexo Asignación Bonif. Inf.'!G23&gt;0,VLOOKUP('Anexo Asignación Bonif. Inf.'!G23,Data!$L$3:$O$20,4,FALSE),""),""))</f>
        <v/>
      </c>
    </row>
    <row r="57" spans="1:6" x14ac:dyDescent="0.35">
      <c r="A57" s="3">
        <v>20</v>
      </c>
      <c r="B57" s="3" t="str">
        <f>IF('Anexo Asignación Bonif. Inf.'!H24&gt;0,VLOOKUP('Anexo Asignación Bonif. Inf.'!H24,Data!$B$20:$D$31,3,FALSE),"")</f>
        <v/>
      </c>
      <c r="C57" s="3" t="str">
        <f>IF('Anexo Asignación Bonif. Inf.'!F24=Data!$E$3,IF('Anexo Asignación Bonif. Inf.'!G24&gt;0,VLOOKUP('Anexo Asignación Bonif. Inf.'!G24,Data!$H$3:$K$20,4,FALSE),""),IF('Anexo Asignación Bonif. Inf.'!F24=Data!$E$4,IF('Anexo Asignación Bonif. Inf.'!G24&gt;0,VLOOKUP('Anexo Asignación Bonif. Inf.'!G24,Data!$L$3:$O$20,4,FALSE),""),""))</f>
        <v/>
      </c>
    </row>
    <row r="58" spans="1:6" x14ac:dyDescent="0.35">
      <c r="C58" s="3" t="s">
        <v>87</v>
      </c>
    </row>
  </sheetData>
  <mergeCells count="1">
    <mergeCell ref="H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Asignación Bonif. Inf.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Beatriz Oyola Arias</dc:creator>
  <cp:lastModifiedBy>Usuario</cp:lastModifiedBy>
  <cp:lastPrinted>2025-02-26T17:30:11Z</cp:lastPrinted>
  <dcterms:created xsi:type="dcterms:W3CDTF">2025-02-06T18:22:06Z</dcterms:created>
  <dcterms:modified xsi:type="dcterms:W3CDTF">2025-03-06T12:45:42Z</dcterms:modified>
</cp:coreProperties>
</file>