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815" windowHeight="9405"/>
  </bookViews>
  <sheets>
    <sheet name="General" sheetId="1" r:id="rId1"/>
    <sheet name="Artefactos Eléctricos" sheetId="2" r:id="rId2"/>
    <sheet name="Calefacción + Refrigeración" sheetId="3" r:id="rId3"/>
    <sheet name="Transporte" sheetId="4" r:id="rId4"/>
    <sheet name="Base de Datos" sheetId="5" state="hidden" r:id="rId5"/>
    <sheet name="Base" sheetId="6" state="hidden" r:id="rId6"/>
  </sheets>
  <definedNames>
    <definedName name="_xlnm._FilterDatabase" localSheetId="4" hidden="1">'Base de Datos'!$A$5:$Z$44</definedName>
    <definedName name="Combustible">'Base de Datos'!$C$27:$C$29</definedName>
    <definedName name="dias_invierno">Base!$L$3</definedName>
    <definedName name="dias_laborales">Base!$L$2</definedName>
    <definedName name="dias_verano">Base!$L$4</definedName>
  </definedNames>
  <calcPr calcId="124519"/>
</workbook>
</file>

<file path=xl/calcChain.xml><?xml version="1.0" encoding="utf-8"?>
<calcChain xmlns="http://schemas.openxmlformats.org/spreadsheetml/2006/main">
  <c r="D19" i="4"/>
  <c r="D18"/>
  <c r="E7"/>
  <c r="D22"/>
  <c r="D21"/>
  <c r="D20"/>
  <c r="D17"/>
  <c r="D16"/>
  <c r="D15"/>
  <c r="D5" i="2"/>
  <c r="E8" i="4"/>
  <c r="D8" i="2"/>
  <c r="D9"/>
  <c r="D10"/>
  <c r="D11"/>
  <c r="D12"/>
  <c r="D7"/>
  <c r="E10" i="4" l="1"/>
  <c r="E9"/>
  <c r="E6"/>
  <c r="E5"/>
  <c r="E4"/>
  <c r="D14" i="3"/>
  <c r="D13"/>
  <c r="D6"/>
  <c r="D8"/>
  <c r="D7"/>
  <c r="D5"/>
  <c r="D4"/>
  <c r="D6" i="2"/>
  <c r="D4"/>
  <c r="J44" i="5"/>
  <c r="E44"/>
  <c r="D44"/>
  <c r="J43"/>
  <c r="E43"/>
  <c r="D43"/>
  <c r="J42"/>
  <c r="E42"/>
  <c r="D42"/>
  <c r="L42" s="1"/>
  <c r="J41"/>
  <c r="E41"/>
  <c r="D41"/>
  <c r="J40"/>
  <c r="E40"/>
  <c r="D40"/>
  <c r="L40" s="1"/>
  <c r="J39"/>
  <c r="E39"/>
  <c r="D39"/>
  <c r="L39" s="1"/>
  <c r="J38"/>
  <c r="E38"/>
  <c r="D38"/>
  <c r="J37"/>
  <c r="E37"/>
  <c r="D37"/>
  <c r="L36"/>
  <c r="J36"/>
  <c r="L35"/>
  <c r="J35"/>
  <c r="E34"/>
  <c r="D34"/>
  <c r="J33"/>
  <c r="E33"/>
  <c r="D33"/>
  <c r="J32"/>
  <c r="E32"/>
  <c r="L32" s="1"/>
  <c r="D32"/>
  <c r="J31"/>
  <c r="E31"/>
  <c r="L31" s="1"/>
  <c r="J30"/>
  <c r="E30"/>
  <c r="L30" s="1"/>
  <c r="J29"/>
  <c r="E29"/>
  <c r="L29" s="1"/>
  <c r="J28"/>
  <c r="E28"/>
  <c r="L28" s="1"/>
  <c r="J27"/>
  <c r="E27"/>
  <c r="L27" s="1"/>
  <c r="J26"/>
  <c r="E26"/>
  <c r="L26" s="1"/>
  <c r="J25"/>
  <c r="E25"/>
  <c r="L25" s="1"/>
  <c r="J24"/>
  <c r="E24"/>
  <c r="L24" s="1"/>
  <c r="J23"/>
  <c r="E23"/>
  <c r="L23" s="1"/>
  <c r="J22"/>
  <c r="E22"/>
  <c r="L22" s="1"/>
  <c r="J21"/>
  <c r="E21"/>
  <c r="L21" s="1"/>
  <c r="J20"/>
  <c r="E20"/>
  <c r="L20" s="1"/>
  <c r="J19"/>
  <c r="E19"/>
  <c r="L19" s="1"/>
  <c r="J18"/>
  <c r="E18"/>
  <c r="L18" s="1"/>
  <c r="L17"/>
  <c r="J17"/>
  <c r="J16"/>
  <c r="E16"/>
  <c r="L16" s="1"/>
  <c r="J15"/>
  <c r="E15"/>
  <c r="L15" s="1"/>
  <c r="J14"/>
  <c r="E14"/>
  <c r="L14" s="1"/>
  <c r="J13"/>
  <c r="E13"/>
  <c r="L13" s="1"/>
  <c r="L12"/>
  <c r="J12"/>
  <c r="L11"/>
  <c r="J11"/>
  <c r="L10"/>
  <c r="J10"/>
  <c r="L9"/>
  <c r="J9"/>
  <c r="L8"/>
  <c r="J8"/>
  <c r="J7"/>
  <c r="E7"/>
  <c r="L7" s="1"/>
  <c r="E6"/>
  <c r="L6" s="1"/>
  <c r="C2"/>
  <c r="D1"/>
  <c r="C3" s="1"/>
  <c r="L44" l="1"/>
  <c r="L38"/>
  <c r="D9" i="3"/>
  <c r="D15"/>
  <c r="D23" i="4"/>
  <c r="E11"/>
  <c r="L33" i="5"/>
  <c r="L34"/>
  <c r="L37"/>
  <c r="L41"/>
  <c r="L43"/>
  <c r="D13" i="2"/>
  <c r="E26" i="4" l="1"/>
  <c r="D17" i="3"/>
  <c r="E13" i="1" l="1"/>
</calcChain>
</file>

<file path=xl/comments1.xml><?xml version="1.0" encoding="utf-8"?>
<comments xmlns="http://schemas.openxmlformats.org/spreadsheetml/2006/main">
  <authors>
    <author>Ministerio</author>
  </authors>
  <commentList>
    <comment ref="B3" authorId="0">
      <text>
        <r>
          <rPr>
            <sz val="9"/>
            <color indexed="81"/>
            <rFont val="Tahoma"/>
            <family val="2"/>
          </rPr>
          <t>Estimación de las emisiones por el consumo de energía de los artefactos eléctricos</t>
        </r>
      </text>
    </comment>
  </commentList>
</comments>
</file>

<file path=xl/comments2.xml><?xml version="1.0" encoding="utf-8"?>
<comments xmlns="http://schemas.openxmlformats.org/spreadsheetml/2006/main">
  <authors>
    <author>Ministerio</author>
  </authors>
  <commentList>
    <comment ref="B3" authorId="0">
      <text>
        <r>
          <rPr>
            <sz val="9"/>
            <color indexed="81"/>
            <rFont val="Tahoma"/>
            <family val="2"/>
          </rPr>
          <t>Estimación de las emisiones por el consumo de gas y/o energía eléctrica para la calefacción extra de las instalaciones durante el invierno</t>
        </r>
      </text>
    </comment>
    <comment ref="B12" authorId="0">
      <text>
        <r>
          <rPr>
            <sz val="9"/>
            <color indexed="81"/>
            <rFont val="Tahoma"/>
            <family val="2"/>
          </rPr>
          <t>Estimación de las emisiones por el consumo de gas y/o energía eléctrica para la refrigeración extra de las instalaciones durante el verano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Completar los Kilómetros (Km) que </t>
        </r>
        <r>
          <rPr>
            <b/>
            <sz val="9"/>
            <color indexed="81"/>
            <rFont val="Tahoma"/>
            <family val="2"/>
          </rPr>
          <t>realiza por día</t>
        </r>
      </text>
    </comment>
    <comment ref="C14" authorId="0">
      <text>
        <r>
          <rPr>
            <sz val="9"/>
            <color indexed="81"/>
            <rFont val="Tahoma"/>
            <family val="2"/>
          </rPr>
          <t xml:space="preserve">Por favor, completar el </t>
        </r>
        <r>
          <rPr>
            <b/>
            <sz val="9"/>
            <color indexed="81"/>
            <rFont val="Tahoma"/>
            <family val="2"/>
          </rPr>
          <t>total</t>
        </r>
        <r>
          <rPr>
            <sz val="9"/>
            <color indexed="81"/>
            <rFont val="Tahoma"/>
            <family val="2"/>
          </rPr>
          <t xml:space="preserve"> de Kilómetros (Km) realizados en todos los viajes del año considerado para el cálculo</t>
        </r>
      </text>
    </comment>
  </commentList>
</comments>
</file>

<file path=xl/sharedStrings.xml><?xml version="1.0" encoding="utf-8"?>
<sst xmlns="http://schemas.openxmlformats.org/spreadsheetml/2006/main" count="417" uniqueCount="101">
  <si>
    <t>Calefacción - Invierno</t>
  </si>
  <si>
    <t>Artefactos</t>
  </si>
  <si>
    <t>Emisiones (kgCO₂eq)</t>
  </si>
  <si>
    <t>Artefactos Eléctricos</t>
  </si>
  <si>
    <t>Estufa a gas</t>
  </si>
  <si>
    <t>PC Escritorio</t>
  </si>
  <si>
    <t xml:space="preserve">Caloventor </t>
  </si>
  <si>
    <t>PC Portátil</t>
  </si>
  <si>
    <t>Radiador</t>
  </si>
  <si>
    <t>Radio</t>
  </si>
  <si>
    <t xml:space="preserve">Estufa Infrarroja </t>
  </si>
  <si>
    <t xml:space="preserve">Estufa de Cuarzo </t>
  </si>
  <si>
    <t>Multifunción</t>
  </si>
  <si>
    <t>Fotocopiadora</t>
  </si>
  <si>
    <t>Impresora</t>
  </si>
  <si>
    <t>Microondas</t>
  </si>
  <si>
    <t xml:space="preserve">Dispenser </t>
  </si>
  <si>
    <t>Pava eléctrica</t>
  </si>
  <si>
    <t>Refrigeración - Verano</t>
  </si>
  <si>
    <t>Ventilador</t>
  </si>
  <si>
    <t>Aire Acondicionado</t>
  </si>
  <si>
    <t>Total</t>
  </si>
  <si>
    <t>Traslados - Casa al trabajo</t>
  </si>
  <si>
    <t>Medio de transporte</t>
  </si>
  <si>
    <t>Km ida al trabajo</t>
  </si>
  <si>
    <t>Km vuelta a casa</t>
  </si>
  <si>
    <t>Pie</t>
  </si>
  <si>
    <t>Bicicleta</t>
  </si>
  <si>
    <t>Moto</t>
  </si>
  <si>
    <t>Auto Diesel</t>
  </si>
  <si>
    <t>Camioneta Nafta</t>
  </si>
  <si>
    <t>Colectivo</t>
  </si>
  <si>
    <t>Combi</t>
  </si>
  <si>
    <t>Traslados Laborales - Capacitaciones, Reuniones, etc</t>
  </si>
  <si>
    <t>Camioneta Diesel</t>
  </si>
  <si>
    <t>Avión</t>
  </si>
  <si>
    <t>Dias laborales:</t>
  </si>
  <si>
    <t>Invierno</t>
  </si>
  <si>
    <t>Verano</t>
  </si>
  <si>
    <t>Grupo</t>
  </si>
  <si>
    <t>Fuentes de emisión</t>
  </si>
  <si>
    <t>Tipo de Fuente</t>
  </si>
  <si>
    <t>Cantidad Artefactos</t>
  </si>
  <si>
    <t>Horas/día Encendidos</t>
  </si>
  <si>
    <t>Consumo Promedio</t>
  </si>
  <si>
    <t>UM</t>
  </si>
  <si>
    <t>FE (KgCO₂eq/UM)</t>
  </si>
  <si>
    <t>KgCO₂eq</t>
  </si>
  <si>
    <t>Energía Eléctrica</t>
  </si>
  <si>
    <t>kW</t>
  </si>
  <si>
    <t>kWh</t>
  </si>
  <si>
    <t>h</t>
  </si>
  <si>
    <t>Sin uso</t>
  </si>
  <si>
    <t>5 Minutos</t>
  </si>
  <si>
    <t xml:space="preserve">10 Minutos </t>
  </si>
  <si>
    <t xml:space="preserve">15 Minutos </t>
  </si>
  <si>
    <t>30 Minutos</t>
  </si>
  <si>
    <t>Freezer</t>
  </si>
  <si>
    <t>1 Hora</t>
  </si>
  <si>
    <t>Heladera</t>
  </si>
  <si>
    <t>2 Horas</t>
  </si>
  <si>
    <t>Calefacción</t>
  </si>
  <si>
    <t>Gas</t>
  </si>
  <si>
    <t>m³/h</t>
  </si>
  <si>
    <t>m³</t>
  </si>
  <si>
    <t>Estufa de Cuarzo (2 velas)</t>
  </si>
  <si>
    <t>Refrigeración</t>
  </si>
  <si>
    <t>Aire Acondicionado (2200 frigorias)</t>
  </si>
  <si>
    <t>Transporte</t>
  </si>
  <si>
    <t>No emite</t>
  </si>
  <si>
    <t>km</t>
  </si>
  <si>
    <t>Nafta</t>
  </si>
  <si>
    <t>0.03</t>
  </si>
  <si>
    <t>lt/km</t>
  </si>
  <si>
    <t>lt</t>
  </si>
  <si>
    <t>Auto</t>
  </si>
  <si>
    <t>0.12</t>
  </si>
  <si>
    <t>Diesel</t>
  </si>
  <si>
    <t>0.11</t>
  </si>
  <si>
    <t>GNC</t>
  </si>
  <si>
    <t>0.1</t>
  </si>
  <si>
    <t>m³/km</t>
  </si>
  <si>
    <t>Camioneta</t>
  </si>
  <si>
    <t>0.06</t>
  </si>
  <si>
    <t>0.07</t>
  </si>
  <si>
    <t>Distancia Aérea</t>
  </si>
  <si>
    <t>.</t>
  </si>
  <si>
    <t>Transporte Laboral</t>
  </si>
  <si>
    <t>Fuente de emisión</t>
  </si>
  <si>
    <t>Factor Emisión (KgCO₂eq/UM)</t>
  </si>
  <si>
    <t>Auto Nafta</t>
  </si>
  <si>
    <t>Auto GNC</t>
  </si>
  <si>
    <t>Dias laborales</t>
  </si>
  <si>
    <t>Dias invierno</t>
  </si>
  <si>
    <t>Dias verano</t>
  </si>
  <si>
    <t>Horas de uso por día</t>
  </si>
  <si>
    <r>
      <rPr>
        <b/>
        <sz val="20"/>
        <color rgb="FF000000"/>
        <rFont val="Calibri"/>
        <family val="2"/>
      </rPr>
      <t>HUELLA DE CARBONO PERSONAL</t>
    </r>
    <r>
      <rPr>
        <sz val="20"/>
        <color rgb="FF000000"/>
        <rFont val="Calibri"/>
        <family val="2"/>
      </rPr>
      <t xml:space="preserve"> </t>
    </r>
  </si>
  <si>
    <t>kgCO₂eq</t>
  </si>
  <si>
    <t>Consumos Energía Eléctrica</t>
  </si>
  <si>
    <t>Huella</t>
  </si>
  <si>
    <t>Total de Km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</si>
</sst>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sz val="20"/>
      <color rgb="FF000000"/>
      <name val="Calibri"/>
      <family val="2"/>
    </font>
    <font>
      <b/>
      <sz val="20"/>
      <color rgb="FF000000"/>
      <name val="Calibri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D8D8D8"/>
      </patternFill>
    </fill>
    <fill>
      <patternFill patternType="solid">
        <fgColor theme="6"/>
        <bgColor rgb="FFA5A5A5"/>
      </patternFill>
    </fill>
    <fill>
      <patternFill patternType="solid">
        <fgColor theme="6"/>
        <bgColor rgb="FF92D050"/>
      </patternFill>
    </fill>
    <fill>
      <patternFill patternType="solid">
        <fgColor theme="6"/>
        <bgColor rgb="FFD8D8D8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0" tint="-0.14999847407452621"/>
        <bgColor rgb="FFD8D8D8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/>
      </left>
      <right/>
      <top style="thick">
        <color theme="6"/>
      </top>
      <bottom style="thick">
        <color theme="6"/>
      </bottom>
      <diagonal/>
    </border>
    <border>
      <left/>
      <right/>
      <top style="thick">
        <color theme="6"/>
      </top>
      <bottom style="thick">
        <color theme="6"/>
      </bottom>
      <diagonal/>
    </border>
    <border>
      <left/>
      <right style="thick">
        <color theme="6"/>
      </right>
      <top style="thick">
        <color theme="6"/>
      </top>
      <bottom style="thick">
        <color theme="6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2" fillId="2" borderId="0" xfId="0" applyFont="1" applyFill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1" fillId="2" borderId="0" xfId="0" applyFont="1" applyFill="1"/>
    <xf numFmtId="0" fontId="1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2" borderId="2" xfId="0" applyFont="1" applyFill="1" applyBorder="1"/>
    <xf numFmtId="0" fontId="0" fillId="2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/>
    <xf numFmtId="0" fontId="4" fillId="2" borderId="0" xfId="0" applyFont="1" applyFill="1" applyAlignment="1">
      <alignment horizontal="center" vertical="center" wrapText="1"/>
    </xf>
    <xf numFmtId="0" fontId="0" fillId="2" borderId="3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1" fillId="5" borderId="0" xfId="0" applyFont="1" applyFill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/>
    <xf numFmtId="0" fontId="8" fillId="0" borderId="5" xfId="0" applyFont="1" applyBorder="1" applyAlignment="1">
      <alignment horizontal="right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/>
    <xf numFmtId="0" fontId="8" fillId="0" borderId="5" xfId="0" applyFont="1" applyBorder="1" applyAlignment="1">
      <alignment horizontal="right"/>
    </xf>
    <xf numFmtId="0" fontId="8" fillId="0" borderId="6" xfId="0" applyFont="1" applyBorder="1" applyAlignment="1"/>
    <xf numFmtId="0" fontId="8" fillId="0" borderId="7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8" fillId="7" borderId="5" xfId="0" applyFont="1" applyFill="1" applyBorder="1" applyAlignment="1">
      <alignment horizontal="right"/>
    </xf>
    <xf numFmtId="0" fontId="8" fillId="7" borderId="7" xfId="0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9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" fontId="4" fillId="10" borderId="1" xfId="0" applyNumberFormat="1" applyFont="1" applyFill="1" applyBorder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/>
    </xf>
    <xf numFmtId="4" fontId="4" fillId="10" borderId="1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9" borderId="0" xfId="0" applyFont="1" applyFill="1" applyAlignment="1"/>
    <xf numFmtId="0" fontId="0" fillId="0" borderId="3" xfId="0" applyFont="1" applyBorder="1" applyAlignment="1"/>
    <xf numFmtId="0" fontId="5" fillId="2" borderId="3" xfId="0" applyFont="1" applyFill="1" applyBorder="1" applyAlignment="1"/>
    <xf numFmtId="4" fontId="6" fillId="2" borderId="3" xfId="0" applyNumberFormat="1" applyFont="1" applyFill="1" applyBorder="1"/>
    <xf numFmtId="0" fontId="9" fillId="2" borderId="3" xfId="0" applyFont="1" applyFill="1" applyBorder="1" applyAlignment="1">
      <alignment horizontal="center" vertical="center"/>
    </xf>
    <xf numFmtId="0" fontId="2" fillId="12" borderId="0" xfId="0" applyFont="1" applyFill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4" fontId="1" fillId="15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right"/>
    </xf>
    <xf numFmtId="0" fontId="3" fillId="2" borderId="11" xfId="0" applyFont="1" applyFill="1" applyBorder="1" applyAlignment="1">
      <alignment vertical="center"/>
    </xf>
    <xf numFmtId="0" fontId="4" fillId="15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14" borderId="0" xfId="0" applyFont="1" applyFill="1" applyAlignment="1">
      <alignment horizontal="left" vertical="center" wrapText="1"/>
    </xf>
    <xf numFmtId="0" fontId="2" fillId="11" borderId="0" xfId="0" applyFont="1" applyFill="1" applyAlignment="1">
      <alignment horizontal="left" vertical="center" wrapText="1"/>
    </xf>
    <xf numFmtId="0" fontId="4" fillId="11" borderId="0" xfId="0" applyFont="1" applyFill="1" applyAlignment="1">
      <alignment horizontal="left" vertical="center" wrapText="1"/>
    </xf>
    <xf numFmtId="0" fontId="3" fillId="2" borderId="9" xfId="0" applyFont="1" applyFill="1" applyBorder="1" applyAlignment="1">
      <alignment vertical="center"/>
    </xf>
    <xf numFmtId="0" fontId="0" fillId="14" borderId="0" xfId="0" applyFont="1" applyFill="1" applyAlignment="1" applyProtection="1">
      <alignment horizontal="left" vertical="center" wrapText="1"/>
    </xf>
    <xf numFmtId="0" fontId="1" fillId="14" borderId="0" xfId="0" applyFont="1" applyFill="1" applyAlignment="1" applyProtection="1">
      <alignment horizontal="left"/>
    </xf>
    <xf numFmtId="4" fontId="1" fillId="15" borderId="0" xfId="0" applyNumberFormat="1" applyFont="1" applyFill="1" applyAlignment="1" applyProtection="1">
      <alignment horizontal="center"/>
    </xf>
    <xf numFmtId="4" fontId="4" fillId="10" borderId="1" xfId="0" applyNumberFormat="1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protection locked="0"/>
    </xf>
    <xf numFmtId="4" fontId="3" fillId="2" borderId="10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14" borderId="0" xfId="0" applyFont="1" applyFill="1" applyAlignment="1" applyProtection="1">
      <alignment horizontal="left" vertical="center" wrapText="1"/>
      <protection locked="0"/>
    </xf>
    <xf numFmtId="0" fontId="1" fillId="0" borderId="3" xfId="0" applyFont="1" applyBorder="1"/>
    <xf numFmtId="0" fontId="11" fillId="0" borderId="0" xfId="0" applyFont="1" applyAlignment="1">
      <alignment horizontal="center"/>
    </xf>
    <xf numFmtId="0" fontId="9" fillId="2" borderId="3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/>
    </xf>
    <xf numFmtId="0" fontId="0" fillId="9" borderId="0" xfId="0" applyFont="1" applyFill="1" applyAlignment="1"/>
    <xf numFmtId="0" fontId="2" fillId="4" borderId="4" xfId="0" applyFont="1" applyFill="1" applyBorder="1" applyAlignment="1">
      <alignment horizontal="center" vertical="center"/>
    </xf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#'Artefactos El&#233;ctricos'!A1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General!A1"/><Relationship Id="rId1" Type="http://schemas.openxmlformats.org/officeDocument/2006/relationships/hyperlink" Target="#'Calefacci&#243;n + Refrigeraci&#243;n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Artefactos El&#233;ctricos'!A1"/><Relationship Id="rId1" Type="http://schemas.openxmlformats.org/officeDocument/2006/relationships/hyperlink" Target="#Transport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Calefacci&#243;n + Refrigeraci&#243;n'!A1"/><Relationship Id="rId1" Type="http://schemas.openxmlformats.org/officeDocument/2006/relationships/hyperlink" Target="#Gener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172376</xdr:rowOff>
    </xdr:from>
    <xdr:to>
      <xdr:col>1</xdr:col>
      <xdr:colOff>868562</xdr:colOff>
      <xdr:row>19</xdr:row>
      <xdr:rowOff>190234</xdr:rowOff>
    </xdr:to>
    <xdr:sp macro="" textlink="">
      <xdr:nvSpPr>
        <xdr:cNvPr id="22" name="21 Rectángulo"/>
        <xdr:cNvSpPr/>
      </xdr:nvSpPr>
      <xdr:spPr>
        <a:xfrm>
          <a:off x="0" y="3512476"/>
          <a:ext cx="2671962" cy="602058"/>
        </a:xfrm>
        <a:prstGeom prst="rect">
          <a:avLst/>
        </a:prstGeom>
      </xdr:spPr>
      <xdr:style>
        <a:lnRef idx="0">
          <a:schemeClr val="dk1">
            <a:alpha val="0"/>
            <a:hueOff val="0"/>
            <a:satOff val="0"/>
            <a:lumOff val="0"/>
            <a:alphaOff val="0"/>
          </a:schemeClr>
        </a:lnRef>
        <a:fillRef idx="0">
          <a:schemeClr val="lt1">
            <a:alpha val="0"/>
            <a:hueOff val="0"/>
            <a:satOff val="0"/>
            <a:lumOff val="0"/>
            <a:alphaOff val="0"/>
          </a:schemeClr>
        </a:fillRef>
        <a:effectRef idx="0">
          <a:schemeClr val="lt1">
            <a:alpha val="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</xdr:col>
      <xdr:colOff>842617</xdr:colOff>
      <xdr:row>25</xdr:row>
      <xdr:rowOff>147818</xdr:rowOff>
    </xdr:from>
    <xdr:to>
      <xdr:col>3</xdr:col>
      <xdr:colOff>616271</xdr:colOff>
      <xdr:row>28</xdr:row>
      <xdr:rowOff>169095</xdr:rowOff>
    </xdr:to>
    <xdr:grpSp>
      <xdr:nvGrpSpPr>
        <xdr:cNvPr id="17" name="16 Grupo"/>
        <xdr:cNvGrpSpPr/>
      </xdr:nvGrpSpPr>
      <xdr:grpSpPr>
        <a:xfrm>
          <a:off x="2640461" y="5202021"/>
          <a:ext cx="2035841" cy="592777"/>
          <a:chOff x="3981215" y="3112082"/>
          <a:chExt cx="2037673" cy="592777"/>
        </a:xfrm>
      </xdr:grpSpPr>
      <xdr:sp macro="" textlink="">
        <xdr:nvSpPr>
          <xdr:cNvPr id="18" name="17 Rectángulo"/>
          <xdr:cNvSpPr/>
        </xdr:nvSpPr>
        <xdr:spPr>
          <a:xfrm>
            <a:off x="3981215" y="3112082"/>
            <a:ext cx="2037673" cy="592777"/>
          </a:xfrm>
          <a:prstGeom prst="rect">
            <a:avLst/>
          </a:prstGeom>
        </xdr:spPr>
        <xdr:style>
          <a:lnRef idx="0">
            <a:schemeClr val="dk1">
              <a:alpha val="0"/>
              <a:hueOff val="0"/>
              <a:satOff val="0"/>
              <a:lumOff val="0"/>
              <a:alphaOff val="0"/>
            </a:schemeClr>
          </a:lnRef>
          <a:fillRef idx="0">
            <a:schemeClr val="lt1">
              <a:alpha val="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19" name="18 Rectángulo"/>
          <xdr:cNvSpPr/>
        </xdr:nvSpPr>
        <xdr:spPr>
          <a:xfrm>
            <a:off x="3981215" y="3112082"/>
            <a:ext cx="2037673" cy="592777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24130" tIns="24130" rIns="24130" bIns="24130" numCol="1" spcCol="1270" anchor="t" anchorCtr="0">
            <a:noAutofit/>
          </a:bodyPr>
          <a:lstStyle/>
          <a:p>
            <a:pPr lvl="0" algn="ctr" defTabSz="8445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es-AR" sz="1900" kern="1200"/>
          </a:p>
        </xdr:txBody>
      </xdr:sp>
    </xdr:grpSp>
    <xdr:clientData/>
  </xdr:twoCellAnchor>
  <xdr:twoCellAnchor>
    <xdr:from>
      <xdr:col>0</xdr:col>
      <xdr:colOff>615950</xdr:colOff>
      <xdr:row>3</xdr:row>
      <xdr:rowOff>101600</xdr:rowOff>
    </xdr:from>
    <xdr:to>
      <xdr:col>0</xdr:col>
      <xdr:colOff>1485900</xdr:colOff>
      <xdr:row>5</xdr:row>
      <xdr:rowOff>101600</xdr:rowOff>
    </xdr:to>
    <xdr:sp macro="" textlink="">
      <xdr:nvSpPr>
        <xdr:cNvPr id="26" name="25 Flecha derecha">
          <a:hlinkClick xmlns:r="http://schemas.openxmlformats.org/officeDocument/2006/relationships" r:id="rId1"/>
        </xdr:cNvPr>
        <xdr:cNvSpPr/>
      </xdr:nvSpPr>
      <xdr:spPr>
        <a:xfrm>
          <a:off x="615950" y="857250"/>
          <a:ext cx="869950" cy="406400"/>
        </a:xfrm>
        <a:prstGeom prst="rightArrow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Comenzar</a:t>
          </a:r>
        </a:p>
      </xdr:txBody>
    </xdr:sp>
    <xdr:clientData/>
  </xdr:twoCellAnchor>
  <xdr:twoCellAnchor>
    <xdr:from>
      <xdr:col>11</xdr:col>
      <xdr:colOff>0</xdr:colOff>
      <xdr:row>17</xdr:row>
      <xdr:rowOff>926</xdr:rowOff>
    </xdr:from>
    <xdr:to>
      <xdr:col>14</xdr:col>
      <xdr:colOff>519312</xdr:colOff>
      <xdr:row>20</xdr:row>
      <xdr:rowOff>31484</xdr:rowOff>
    </xdr:to>
    <xdr:sp macro="" textlink="">
      <xdr:nvSpPr>
        <xdr:cNvPr id="31" name="30 Rectángulo"/>
        <xdr:cNvSpPr/>
      </xdr:nvSpPr>
      <xdr:spPr>
        <a:xfrm>
          <a:off x="10166350" y="3544226"/>
          <a:ext cx="2671962" cy="602058"/>
        </a:xfrm>
        <a:prstGeom prst="rect">
          <a:avLst/>
        </a:prstGeom>
      </xdr:spPr>
      <xdr:style>
        <a:lnRef idx="0">
          <a:schemeClr val="dk1">
            <a:alpha val="0"/>
            <a:hueOff val="0"/>
            <a:satOff val="0"/>
            <a:lumOff val="0"/>
            <a:alphaOff val="0"/>
          </a:schemeClr>
        </a:lnRef>
        <a:fillRef idx="0">
          <a:schemeClr val="lt1">
            <a:alpha val="0"/>
            <a:hueOff val="0"/>
            <a:satOff val="0"/>
            <a:lumOff val="0"/>
            <a:alphaOff val="0"/>
          </a:schemeClr>
        </a:fillRef>
        <a:effectRef idx="0">
          <a:schemeClr val="lt1">
            <a:alpha val="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15</xdr:col>
      <xdr:colOff>468624</xdr:colOff>
      <xdr:row>18</xdr:row>
      <xdr:rowOff>135785</xdr:rowOff>
    </xdr:from>
    <xdr:to>
      <xdr:col>17</xdr:col>
      <xdr:colOff>381319</xdr:colOff>
      <xdr:row>21</xdr:row>
      <xdr:rowOff>162435</xdr:rowOff>
    </xdr:to>
    <xdr:sp macro="" textlink="">
      <xdr:nvSpPr>
        <xdr:cNvPr id="34" name="33 Rectángulo"/>
        <xdr:cNvSpPr/>
      </xdr:nvSpPr>
      <xdr:spPr>
        <a:xfrm>
          <a:off x="13505174" y="3869585"/>
          <a:ext cx="1347795" cy="598150"/>
        </a:xfrm>
        <a:prstGeom prst="rect">
          <a:avLst/>
        </a:prstGeom>
      </xdr:spPr>
      <xdr:style>
        <a:lnRef idx="0">
          <a:schemeClr val="dk1">
            <a:alpha val="0"/>
            <a:hueOff val="0"/>
            <a:satOff val="0"/>
            <a:lumOff val="0"/>
            <a:alphaOff val="0"/>
          </a:schemeClr>
        </a:lnRef>
        <a:fillRef idx="0">
          <a:schemeClr val="lt1">
            <a:alpha val="0"/>
            <a:hueOff val="0"/>
            <a:satOff val="0"/>
            <a:lumOff val="0"/>
            <a:alphaOff val="0"/>
          </a:schemeClr>
        </a:fillRef>
        <a:effectRef idx="0">
          <a:schemeClr val="lt1">
            <a:alpha val="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0</xdr:col>
      <xdr:colOff>1663700</xdr:colOff>
      <xdr:row>3</xdr:row>
      <xdr:rowOff>165100</xdr:rowOff>
    </xdr:from>
    <xdr:to>
      <xdr:col>2</xdr:col>
      <xdr:colOff>469900</xdr:colOff>
      <xdr:row>5</xdr:row>
      <xdr:rowOff>69850</xdr:rowOff>
    </xdr:to>
    <xdr:sp macro="" textlink="">
      <xdr:nvSpPr>
        <xdr:cNvPr id="36" name="35 Rectángulo"/>
        <xdr:cNvSpPr/>
      </xdr:nvSpPr>
      <xdr:spPr>
        <a:xfrm>
          <a:off x="1663700" y="920750"/>
          <a:ext cx="2266950" cy="311150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 b="1"/>
            <a:t>1.</a:t>
          </a:r>
          <a:r>
            <a:rPr lang="es-ES" sz="1100" b="1" baseline="0"/>
            <a:t>  </a:t>
          </a:r>
          <a:r>
            <a:rPr lang="es-ES" sz="1100" b="1"/>
            <a:t>Consumo</a:t>
          </a:r>
          <a:r>
            <a:rPr lang="es-ES" sz="1100" b="1" baseline="0"/>
            <a:t> Artefactos Eléctricos</a:t>
          </a:r>
          <a:endParaRPr lang="es-ES" sz="1100" b="1"/>
        </a:p>
      </xdr:txBody>
    </xdr:sp>
    <xdr:clientData/>
  </xdr:twoCellAnchor>
  <xdr:twoCellAnchor>
    <xdr:from>
      <xdr:col>1</xdr:col>
      <xdr:colOff>222250</xdr:colOff>
      <xdr:row>6</xdr:row>
      <xdr:rowOff>31750</xdr:rowOff>
    </xdr:from>
    <xdr:to>
      <xdr:col>3</xdr:col>
      <xdr:colOff>723900</xdr:colOff>
      <xdr:row>7</xdr:row>
      <xdr:rowOff>152400</xdr:rowOff>
    </xdr:to>
    <xdr:sp macro="" textlink="">
      <xdr:nvSpPr>
        <xdr:cNvPr id="37" name="36 Rectángulo"/>
        <xdr:cNvSpPr/>
      </xdr:nvSpPr>
      <xdr:spPr>
        <a:xfrm>
          <a:off x="2025650" y="1384300"/>
          <a:ext cx="2768600" cy="311150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 b="1"/>
            <a:t>2.</a:t>
          </a:r>
          <a:r>
            <a:rPr lang="es-ES" sz="1100" b="1" baseline="0"/>
            <a:t>  </a:t>
          </a:r>
          <a:r>
            <a:rPr lang="es-ES" sz="1100" b="1"/>
            <a:t>Consumo</a:t>
          </a:r>
          <a:r>
            <a:rPr lang="es-ES" sz="1100" b="1" baseline="0"/>
            <a:t> Calefacción  + Refrigeración</a:t>
          </a:r>
          <a:endParaRPr lang="es-ES" sz="1100" b="1"/>
        </a:p>
      </xdr:txBody>
    </xdr:sp>
    <xdr:clientData/>
  </xdr:twoCellAnchor>
  <xdr:twoCellAnchor>
    <xdr:from>
      <xdr:col>1</xdr:col>
      <xdr:colOff>647700</xdr:colOff>
      <xdr:row>8</xdr:row>
      <xdr:rowOff>133350</xdr:rowOff>
    </xdr:from>
    <xdr:to>
      <xdr:col>4</xdr:col>
      <xdr:colOff>298450</xdr:colOff>
      <xdr:row>10</xdr:row>
      <xdr:rowOff>63500</xdr:rowOff>
    </xdr:to>
    <xdr:sp macro="" textlink="">
      <xdr:nvSpPr>
        <xdr:cNvPr id="38" name="37 Rectángulo"/>
        <xdr:cNvSpPr/>
      </xdr:nvSpPr>
      <xdr:spPr>
        <a:xfrm>
          <a:off x="2451100" y="1866900"/>
          <a:ext cx="2679700" cy="311150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 b="1"/>
            <a:t>3.</a:t>
          </a:r>
          <a:r>
            <a:rPr lang="es-ES" sz="1100" b="1" baseline="0"/>
            <a:t>  </a:t>
          </a:r>
          <a:r>
            <a:rPr lang="es-ES" sz="1100" b="1"/>
            <a:t>Consumo Combustibles por Transporte</a:t>
          </a:r>
        </a:p>
      </xdr:txBody>
    </xdr:sp>
    <xdr:clientData/>
  </xdr:twoCellAnchor>
  <xdr:twoCellAnchor editAs="oneCell">
    <xdr:from>
      <xdr:col>3</xdr:col>
      <xdr:colOff>511969</xdr:colOff>
      <xdr:row>12</xdr:row>
      <xdr:rowOff>13371</xdr:rowOff>
    </xdr:from>
    <xdr:to>
      <xdr:col>3</xdr:col>
      <xdr:colOff>757805</xdr:colOff>
      <xdr:row>12</xdr:row>
      <xdr:rowOff>244078</xdr:rowOff>
    </xdr:to>
    <xdr:pic>
      <xdr:nvPicPr>
        <xdr:cNvPr id="41" name="40 Imagen" descr="images.png"/>
        <xdr:cNvPicPr>
          <a:picLocks noChangeAspect="1"/>
        </xdr:cNvPicPr>
      </xdr:nvPicPr>
      <xdr:blipFill>
        <a:blip xmlns:r="http://schemas.openxmlformats.org/officeDocument/2006/relationships" r:embed="rId2"/>
        <a:srcRect l="40120" b="23454"/>
        <a:stretch>
          <a:fillRect/>
        </a:stretch>
      </xdr:blipFill>
      <xdr:spPr>
        <a:xfrm>
          <a:off x="4572000" y="2513684"/>
          <a:ext cx="245836" cy="230707"/>
        </a:xfrm>
        <a:prstGeom prst="rect">
          <a:avLst/>
        </a:prstGeom>
      </xdr:spPr>
    </xdr:pic>
    <xdr:clientData/>
  </xdr:twoCellAnchor>
  <xdr:twoCellAnchor editAs="oneCell">
    <xdr:from>
      <xdr:col>3</xdr:col>
      <xdr:colOff>339331</xdr:colOff>
      <xdr:row>0</xdr:row>
      <xdr:rowOff>160734</xdr:rowOff>
    </xdr:from>
    <xdr:to>
      <xdr:col>4</xdr:col>
      <xdr:colOff>49441</xdr:colOff>
      <xdr:row>2</xdr:row>
      <xdr:rowOff>17860</xdr:rowOff>
    </xdr:to>
    <xdr:pic>
      <xdr:nvPicPr>
        <xdr:cNvPr id="42" name="41 Imagen" descr="Logo Bioeconomia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b="37845"/>
        <a:stretch>
          <a:fillRect/>
        </a:stretch>
      </xdr:blipFill>
      <xdr:spPr>
        <a:xfrm>
          <a:off x="4399362" y="160734"/>
          <a:ext cx="472110" cy="381001"/>
        </a:xfrm>
        <a:prstGeom prst="rect">
          <a:avLst/>
        </a:prstGeom>
      </xdr:spPr>
    </xdr:pic>
    <xdr:clientData/>
  </xdr:twoCellAnchor>
  <xdr:twoCellAnchor editAs="oneCell">
    <xdr:from>
      <xdr:col>4</xdr:col>
      <xdr:colOff>46405</xdr:colOff>
      <xdr:row>1</xdr:row>
      <xdr:rowOff>29766</xdr:rowOff>
    </xdr:from>
    <xdr:to>
      <xdr:col>5</xdr:col>
      <xdr:colOff>250033</xdr:colOff>
      <xdr:row>1</xdr:row>
      <xdr:rowOff>306726</xdr:rowOff>
    </xdr:to>
    <xdr:pic>
      <xdr:nvPicPr>
        <xdr:cNvPr id="43" name="42 Imagen" descr="Logo Bioeconomia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63537" b="14373"/>
        <a:stretch>
          <a:fillRect/>
        </a:stretch>
      </xdr:blipFill>
      <xdr:spPr>
        <a:xfrm>
          <a:off x="4868436" y="220266"/>
          <a:ext cx="965628" cy="276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805961</xdr:colOff>
      <xdr:row>13</xdr:row>
      <xdr:rowOff>175847</xdr:rowOff>
    </xdr:from>
    <xdr:to>
      <xdr:col>5</xdr:col>
      <xdr:colOff>12700</xdr:colOff>
      <xdr:row>16</xdr:row>
      <xdr:rowOff>10747</xdr:rowOff>
    </xdr:to>
    <xdr:sp macro="" textlink="">
      <xdr:nvSpPr>
        <xdr:cNvPr id="2" name="1 Flecha derecha">
          <a:hlinkClick xmlns:r="http://schemas.openxmlformats.org/officeDocument/2006/relationships" r:id="rId1"/>
        </xdr:cNvPr>
        <xdr:cNvSpPr/>
      </xdr:nvSpPr>
      <xdr:spPr>
        <a:xfrm>
          <a:off x="4059115" y="2894135"/>
          <a:ext cx="869950" cy="406400"/>
        </a:xfrm>
        <a:prstGeom prst="rightArrow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200"/>
            <a:t>Siguiente</a:t>
          </a:r>
        </a:p>
      </xdr:txBody>
    </xdr:sp>
    <xdr:clientData/>
  </xdr:twoCellAnchor>
  <xdr:twoCellAnchor>
    <xdr:from>
      <xdr:col>2</xdr:col>
      <xdr:colOff>1091713</xdr:colOff>
      <xdr:row>13</xdr:row>
      <xdr:rowOff>183173</xdr:rowOff>
    </xdr:from>
    <xdr:to>
      <xdr:col>3</xdr:col>
      <xdr:colOff>678005</xdr:colOff>
      <xdr:row>15</xdr:row>
      <xdr:rowOff>183174</xdr:rowOff>
    </xdr:to>
    <xdr:sp macro="" textlink="">
      <xdr:nvSpPr>
        <xdr:cNvPr id="4" name="3 Flecha izquierda">
          <a:hlinkClick xmlns:r="http://schemas.openxmlformats.org/officeDocument/2006/relationships" r:id="rId2"/>
        </xdr:cNvPr>
        <xdr:cNvSpPr/>
      </xdr:nvSpPr>
      <xdr:spPr>
        <a:xfrm>
          <a:off x="3077309" y="2901461"/>
          <a:ext cx="853850" cy="381001"/>
        </a:xfrm>
        <a:prstGeom prst="leftArrow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615461</xdr:colOff>
      <xdr:row>17</xdr:row>
      <xdr:rowOff>139211</xdr:rowOff>
    </xdr:from>
    <xdr:to>
      <xdr:col>5</xdr:col>
      <xdr:colOff>49334</xdr:colOff>
      <xdr:row>19</xdr:row>
      <xdr:rowOff>164611</xdr:rowOff>
    </xdr:to>
    <xdr:sp macro="" textlink="">
      <xdr:nvSpPr>
        <xdr:cNvPr id="2" name="1 Flecha derecha">
          <a:hlinkClick xmlns:r="http://schemas.openxmlformats.org/officeDocument/2006/relationships" r:id="rId1"/>
        </xdr:cNvPr>
        <xdr:cNvSpPr/>
      </xdr:nvSpPr>
      <xdr:spPr>
        <a:xfrm>
          <a:off x="3773365" y="4066442"/>
          <a:ext cx="869950" cy="406400"/>
        </a:xfrm>
        <a:prstGeom prst="rightArrow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200"/>
            <a:t>Siguiente</a:t>
          </a:r>
        </a:p>
      </xdr:txBody>
    </xdr:sp>
    <xdr:clientData/>
  </xdr:twoCellAnchor>
  <xdr:twoCellAnchor>
    <xdr:from>
      <xdr:col>2</xdr:col>
      <xdr:colOff>1025763</xdr:colOff>
      <xdr:row>17</xdr:row>
      <xdr:rowOff>161188</xdr:rowOff>
    </xdr:from>
    <xdr:to>
      <xdr:col>3</xdr:col>
      <xdr:colOff>549512</xdr:colOff>
      <xdr:row>19</xdr:row>
      <xdr:rowOff>153865</xdr:rowOff>
    </xdr:to>
    <xdr:sp macro="" textlink="">
      <xdr:nvSpPr>
        <xdr:cNvPr id="5" name="4 Flecha izquierda">
          <a:hlinkClick xmlns:r="http://schemas.openxmlformats.org/officeDocument/2006/relationships" r:id="rId2"/>
        </xdr:cNvPr>
        <xdr:cNvSpPr/>
      </xdr:nvSpPr>
      <xdr:spPr>
        <a:xfrm>
          <a:off x="2916109" y="4088419"/>
          <a:ext cx="791307" cy="373677"/>
        </a:xfrm>
        <a:prstGeom prst="leftArrow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Atrás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587375</xdr:colOff>
      <xdr:row>27</xdr:row>
      <xdr:rowOff>0</xdr:rowOff>
    </xdr:from>
    <xdr:to>
      <xdr:col>6</xdr:col>
      <xdr:colOff>206375</xdr:colOff>
      <xdr:row>29</xdr:row>
      <xdr:rowOff>112712</xdr:rowOff>
    </xdr:to>
    <xdr:sp macro="" textlink="">
      <xdr:nvSpPr>
        <xdr:cNvPr id="2" name="1 Flecha derecha">
          <a:hlinkClick xmlns:r="http://schemas.openxmlformats.org/officeDocument/2006/relationships" r:id="rId1"/>
        </xdr:cNvPr>
        <xdr:cNvSpPr/>
      </xdr:nvSpPr>
      <xdr:spPr>
        <a:xfrm>
          <a:off x="5564188" y="5508625"/>
          <a:ext cx="1047750" cy="493712"/>
        </a:xfrm>
        <a:prstGeom prst="rightArrow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200"/>
            <a:t>Resultado</a:t>
          </a:r>
          <a:endParaRPr lang="es-ES" sz="1100"/>
        </a:p>
      </xdr:txBody>
    </xdr:sp>
    <xdr:clientData/>
  </xdr:twoCellAnchor>
  <xdr:twoCellAnchor>
    <xdr:from>
      <xdr:col>3</xdr:col>
      <xdr:colOff>1021780</xdr:colOff>
      <xdr:row>27</xdr:row>
      <xdr:rowOff>8659</xdr:rowOff>
    </xdr:from>
    <xdr:to>
      <xdr:col>4</xdr:col>
      <xdr:colOff>432955</xdr:colOff>
      <xdr:row>29</xdr:row>
      <xdr:rowOff>112568</xdr:rowOff>
    </xdr:to>
    <xdr:sp macro="" textlink="">
      <xdr:nvSpPr>
        <xdr:cNvPr id="4" name="3 Flecha izquierda">
          <a:hlinkClick xmlns:r="http://schemas.openxmlformats.org/officeDocument/2006/relationships" r:id="rId2"/>
        </xdr:cNvPr>
        <xdr:cNvSpPr/>
      </xdr:nvSpPr>
      <xdr:spPr>
        <a:xfrm>
          <a:off x="4494075" y="5524500"/>
          <a:ext cx="926516" cy="484909"/>
        </a:xfrm>
        <a:prstGeom prst="leftArrow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200"/>
            <a:t>Atrás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Y995"/>
  <sheetViews>
    <sheetView showGridLines="0" tabSelected="1" zoomScale="160" zoomScaleNormal="160" workbookViewId="0"/>
  </sheetViews>
  <sheetFormatPr baseColWidth="10" defaultColWidth="14.42578125" defaultRowHeight="15" customHeight="1"/>
  <cols>
    <col min="1" max="1" width="27" customWidth="1"/>
    <col min="2" max="2" width="24.85546875" customWidth="1"/>
    <col min="3" max="3" width="9.140625" bestFit="1" customWidth="1"/>
    <col min="4" max="6" width="11.42578125" customWidth="1"/>
    <col min="7" max="7" width="7" customWidth="1"/>
    <col min="8" max="8" width="11.42578125" customWidth="1"/>
    <col min="9" max="25" width="10.7109375" customWidth="1"/>
  </cols>
  <sheetData>
    <row r="1" spans="1:25" s="44" customFormat="1" ht="15" customHeight="1"/>
    <row r="2" spans="1:25" ht="26.25">
      <c r="A2" s="91" t="s">
        <v>96</v>
      </c>
      <c r="B2" s="91"/>
      <c r="C2" s="91"/>
      <c r="D2" s="91"/>
      <c r="E2" s="16"/>
      <c r="F2" s="16"/>
      <c r="G2" s="1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8" customHeight="1">
      <c r="A3" s="18"/>
      <c r="B3" s="60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15.75">
      <c r="A4" s="18"/>
      <c r="B4" s="61"/>
      <c r="C4" s="16"/>
      <c r="D4" s="59"/>
      <c r="E4" s="59"/>
      <c r="F4" s="90"/>
      <c r="G4" s="16"/>
      <c r="H4" s="5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15.75" customHeight="1">
      <c r="A5" s="18"/>
      <c r="B5" s="16"/>
      <c r="C5" s="16"/>
      <c r="D5" s="59"/>
      <c r="E5" s="16"/>
      <c r="F5" s="90"/>
      <c r="G5" s="16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>
      <c r="A6" s="18"/>
      <c r="C6" s="16"/>
      <c r="D6" s="16"/>
      <c r="E6" s="16"/>
      <c r="F6" s="16"/>
      <c r="G6" s="1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>
      <c r="A7" s="18"/>
      <c r="B7" s="62"/>
      <c r="C7" s="16"/>
      <c r="D7" s="16"/>
      <c r="E7" s="16"/>
      <c r="F7" s="16"/>
      <c r="G7" s="1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>
      <c r="A8" s="18"/>
      <c r="B8" s="16"/>
      <c r="C8" s="16"/>
      <c r="D8" s="16"/>
      <c r="E8" s="16"/>
      <c r="F8" s="16"/>
      <c r="G8" s="16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>
      <c r="A9" s="18"/>
      <c r="B9" s="16"/>
      <c r="C9" s="16"/>
      <c r="D9" s="16"/>
      <c r="E9" s="16"/>
      <c r="F9" s="16"/>
      <c r="G9" s="16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>
      <c r="A10" s="18"/>
      <c r="B10" s="16"/>
      <c r="C10" s="16"/>
      <c r="D10" s="16"/>
      <c r="E10" s="16"/>
      <c r="F10" s="16"/>
      <c r="G10" s="16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>
      <c r="A11" s="18"/>
      <c r="B11" s="16"/>
      <c r="C11" s="16"/>
      <c r="D11" s="16"/>
      <c r="E11" s="16"/>
      <c r="F11" s="16"/>
      <c r="G11" s="16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5.75" thickBot="1">
      <c r="A12" s="18"/>
      <c r="B12" s="16"/>
      <c r="C12" s="16"/>
      <c r="D12" s="16"/>
      <c r="E12" s="16"/>
      <c r="F12" s="16"/>
      <c r="G12" s="16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20.25" thickTop="1" thickBot="1">
      <c r="A13" s="18"/>
      <c r="B13" s="16"/>
      <c r="D13" s="78" t="s">
        <v>99</v>
      </c>
      <c r="E13" s="87">
        <f>('Artefactos Eléctricos'!D13+'Calefacción + Refrigeración'!D17+Transporte!E26)</f>
        <v>0</v>
      </c>
      <c r="F13" s="67" t="s">
        <v>97</v>
      </c>
      <c r="G13" s="16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15.75" thickTop="1">
      <c r="A14" s="18"/>
      <c r="B14" s="16"/>
      <c r="C14" s="16"/>
      <c r="D14" s="16"/>
      <c r="E14" s="16"/>
      <c r="F14" s="16"/>
      <c r="G14" s="16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>
      <c r="A15" s="18"/>
      <c r="B15" s="16"/>
      <c r="C15" s="16"/>
      <c r="D15" s="16"/>
      <c r="E15" s="92"/>
      <c r="F15" s="92"/>
      <c r="G15" s="92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>
      <c r="A16" s="18"/>
      <c r="B16" s="16"/>
      <c r="C16" s="16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>
      <c r="A17" s="18"/>
      <c r="B17" s="16"/>
      <c r="C17" s="16"/>
      <c r="D17" s="16"/>
      <c r="E17" s="16"/>
      <c r="F17" s="16"/>
      <c r="G17" s="16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>
      <c r="A18" s="18"/>
      <c r="B18" s="16"/>
      <c r="C18" s="16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>
      <c r="A19" s="18"/>
      <c r="B19" s="16"/>
      <c r="C19" s="16"/>
      <c r="D19" s="16"/>
      <c r="E19" s="16"/>
      <c r="F19" s="16"/>
      <c r="G19" s="16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>
      <c r="A20" s="15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>
      <c r="A22" s="1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>
      <c r="A24" s="1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>
      <c r="A26" s="1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>
      <c r="A28" s="15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>
      <c r="A30" s="15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>
      <c r="A31" s="15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>
      <c r="A33" s="15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>
      <c r="A34" s="15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>
      <c r="A35" s="15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>
      <c r="A36" s="15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>
      <c r="A37" s="15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>
      <c r="A38" s="15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>
      <c r="A39" s="15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>
      <c r="A40" s="15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>
      <c r="A41" s="15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>
      <c r="A42" s="15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>
      <c r="A43" s="15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>
      <c r="A44" s="15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>
      <c r="A45" s="15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>
      <c r="A46" s="15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>
      <c r="A47" s="15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>
      <c r="A48" s="15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>
      <c r="A49" s="15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>
      <c r="A50" s="15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>
      <c r="A51" s="15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>
      <c r="A52" s="15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>
      <c r="A53" s="15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>
      <c r="A54" s="15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>
      <c r="A55" s="15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>
      <c r="A56" s="15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>
      <c r="A57" s="15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>
      <c r="A58" s="15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>
      <c r="A59" s="15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>
      <c r="A60" s="15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>
      <c r="A61" s="15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>
      <c r="A62" s="15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>
      <c r="A63" s="15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>
      <c r="A64" s="15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>
      <c r="A65" s="15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>
      <c r="A66" s="15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>
      <c r="A67" s="15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>
      <c r="A68" s="15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>
      <c r="A69" s="15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>
      <c r="A70" s="15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>
      <c r="A71" s="15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>
      <c r="A72" s="15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>
      <c r="A73" s="15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>
      <c r="A74" s="15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>
      <c r="A75" s="15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>
      <c r="A76" s="15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>
      <c r="A77" s="15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>
      <c r="A78" s="15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>
      <c r="A79" s="15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>
      <c r="A80" s="15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>
      <c r="A81" s="15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>
      <c r="A82" s="15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>
      <c r="A83" s="15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>
      <c r="A84" s="15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>
      <c r="A85" s="15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>
      <c r="A86" s="15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>
      <c r="A87" s="15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>
      <c r="A88" s="15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>
      <c r="A89" s="15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>
      <c r="A90" s="15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>
      <c r="A91" s="15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>
      <c r="A92" s="15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>
      <c r="A93" s="15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>
      <c r="A94" s="15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>
      <c r="A95" s="15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>
      <c r="A96" s="15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>
      <c r="A97" s="15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>
      <c r="A98" s="15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>
      <c r="A99" s="15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>
      <c r="A100" s="15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>
      <c r="A101" s="15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>
      <c r="A102" s="15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>
      <c r="A103" s="15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>
      <c r="A104" s="15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>
      <c r="A105" s="15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>
      <c r="A106" s="15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>
      <c r="A107" s="15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>
      <c r="A108" s="15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>
      <c r="A109" s="15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>
      <c r="A110" s="15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>
      <c r="A111" s="15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>
      <c r="A112" s="15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>
      <c r="A113" s="15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>
      <c r="A114" s="15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>
      <c r="A115" s="15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>
      <c r="A116" s="15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>
      <c r="A117" s="15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>
      <c r="A118" s="15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>
      <c r="A119" s="15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>
      <c r="A120" s="15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>
      <c r="A121" s="15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>
      <c r="A122" s="15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>
      <c r="A123" s="15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>
      <c r="A124" s="15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>
      <c r="A125" s="15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>
      <c r="A126" s="15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>
      <c r="A127" s="15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spans="1:25">
      <c r="A128" s="15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5">
      <c r="A129" s="15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>
      <c r="A130" s="15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>
      <c r="A131" s="15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>
      <c r="A132" s="15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5">
      <c r="A133" s="15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spans="1:25">
      <c r="A134" s="15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spans="1:25">
      <c r="A135" s="15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1:25">
      <c r="A136" s="15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1:25">
      <c r="A137" s="15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1:25">
      <c r="A138" s="15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1:25">
      <c r="A139" s="15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1:25">
      <c r="A140" s="15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>
      <c r="A141" s="15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1:25">
      <c r="A142" s="15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>
      <c r="A143" s="15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>
      <c r="A144" s="15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>
      <c r="A145" s="15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>
      <c r="A146" s="15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>
      <c r="A147" s="15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:25">
      <c r="A148" s="15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:25">
      <c r="A149" s="15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>
      <c r="A150" s="15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>
      <c r="A151" s="15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>
      <c r="A152" s="15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>
      <c r="A153" s="15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>
      <c r="A154" s="15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>
      <c r="A155" s="15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>
      <c r="A156" s="15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>
      <c r="A157" s="15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>
      <c r="A158" s="15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>
      <c r="A159" s="15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>
      <c r="A160" s="15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>
      <c r="A161" s="15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>
      <c r="A162" s="15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>
      <c r="A163" s="15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>
      <c r="A164" s="15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>
      <c r="A165" s="15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>
      <c r="A166" s="15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>
      <c r="A167" s="15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>
      <c r="A168" s="15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>
      <c r="A169" s="15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>
      <c r="A170" s="15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>
      <c r="A171" s="15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>
      <c r="A172" s="15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>
      <c r="A173" s="15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>
      <c r="A174" s="15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>
      <c r="A175" s="15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>
      <c r="A176" s="15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>
      <c r="A177" s="15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>
      <c r="A178" s="15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>
      <c r="A179" s="15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>
      <c r="A180" s="15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>
      <c r="A181" s="15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>
      <c r="A182" s="15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>
      <c r="A183" s="15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>
      <c r="A184" s="15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>
      <c r="A185" s="15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>
      <c r="A186" s="15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>
      <c r="A187" s="15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>
      <c r="A188" s="15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>
      <c r="A189" s="15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>
      <c r="A190" s="15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>
      <c r="A191" s="15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>
      <c r="A192" s="15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>
      <c r="A193" s="15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>
      <c r="A194" s="15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>
      <c r="A195" s="15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>
      <c r="A196" s="15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>
      <c r="A197" s="15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>
      <c r="A198" s="15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>
      <c r="A199" s="15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>
      <c r="A200" s="15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>
      <c r="A201" s="15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>
      <c r="A202" s="15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>
      <c r="A203" s="15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>
      <c r="A204" s="15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>
      <c r="A205" s="15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>
      <c r="A206" s="15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>
      <c r="A207" s="15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>
      <c r="A208" s="15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>
      <c r="A209" s="15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>
      <c r="A210" s="15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>
      <c r="A211" s="15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>
      <c r="A212" s="15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>
      <c r="A213" s="15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>
      <c r="A214" s="15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>
      <c r="A215" s="15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>
      <c r="A216" s="15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>
      <c r="A217" s="15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>
      <c r="A218" s="15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>
      <c r="A219" s="15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>
      <c r="A220" s="15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>
      <c r="A221" s="15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>
      <c r="A222" s="15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>
      <c r="A223" s="15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>
      <c r="A224" s="15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>
      <c r="A225" s="15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>
      <c r="A226" s="15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>
      <c r="A227" s="15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:25">
      <c r="A228" s="15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:25">
      <c r="A229" s="15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:25">
      <c r="A230" s="15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:25">
      <c r="A231" s="15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:25">
      <c r="A232" s="15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:25">
      <c r="A233" s="15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:25">
      <c r="A234" s="15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spans="1:25">
      <c r="A235" s="15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:25">
      <c r="A236" s="15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pans="1:25">
      <c r="A237" s="15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:25">
      <c r="A238" s="15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:25">
      <c r="A239" s="15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:25">
      <c r="A240" s="15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spans="1:25">
      <c r="A241" s="15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1:25">
      <c r="A242" s="15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 spans="1:25">
      <c r="A243" s="15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 spans="1:25">
      <c r="A244" s="15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spans="1:25">
      <c r="A245" s="15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spans="1:25">
      <c r="A246" s="15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1:25">
      <c r="A247" s="15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spans="1:25">
      <c r="A248" s="15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spans="1:25">
      <c r="A249" s="15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spans="1:25">
      <c r="A250" s="15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1:25">
      <c r="A251" s="15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 spans="1:25">
      <c r="A252" s="15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spans="1:25">
      <c r="A253" s="15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spans="1:25">
      <c r="A254" s="15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spans="1:25">
      <c r="A255" s="15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spans="1:25">
      <c r="A256" s="15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1:25">
      <c r="A257" s="15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1:25">
      <c r="A258" s="15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spans="1:25">
      <c r="A259" s="15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spans="1:25">
      <c r="A260" s="15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1:25">
      <c r="A261" s="15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1:25">
      <c r="A262" s="15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1:25">
      <c r="A263" s="15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1:25">
      <c r="A264" s="15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 spans="1:25">
      <c r="A265" s="15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</row>
    <row r="266" spans="1:25">
      <c r="A266" s="15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</row>
    <row r="267" spans="1:25">
      <c r="A267" s="15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</row>
    <row r="268" spans="1:25">
      <c r="A268" s="15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</row>
    <row r="269" spans="1:25">
      <c r="A269" s="15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</row>
    <row r="270" spans="1:25">
      <c r="A270" s="15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</row>
    <row r="271" spans="1:25">
      <c r="A271" s="15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</row>
    <row r="272" spans="1:25">
      <c r="A272" s="15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</row>
    <row r="273" spans="1:25">
      <c r="A273" s="15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</row>
    <row r="274" spans="1:25">
      <c r="A274" s="15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</row>
    <row r="275" spans="1:25">
      <c r="A275" s="15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</row>
    <row r="276" spans="1:25">
      <c r="A276" s="15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</row>
    <row r="277" spans="1:25">
      <c r="A277" s="15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</row>
    <row r="278" spans="1:25">
      <c r="A278" s="15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</row>
    <row r="279" spans="1:25">
      <c r="A279" s="15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</row>
    <row r="280" spans="1:25">
      <c r="A280" s="15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</row>
    <row r="281" spans="1:25">
      <c r="A281" s="15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</row>
    <row r="282" spans="1:25">
      <c r="A282" s="15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</row>
    <row r="283" spans="1:25">
      <c r="A283" s="15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</row>
    <row r="284" spans="1:25">
      <c r="A284" s="15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</row>
    <row r="285" spans="1:25">
      <c r="A285" s="15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 spans="1:25">
      <c r="A286" s="15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1:25">
      <c r="A287" s="15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spans="1:25">
      <c r="A288" s="15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spans="1:25">
      <c r="A289" s="15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</row>
    <row r="290" spans="1:25">
      <c r="A290" s="15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 spans="1:25">
      <c r="A291" s="15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</row>
    <row r="292" spans="1:25">
      <c r="A292" s="15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</row>
    <row r="293" spans="1:25">
      <c r="A293" s="15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</row>
    <row r="294" spans="1:25">
      <c r="A294" s="15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</row>
    <row r="295" spans="1:25">
      <c r="A295" s="15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</row>
    <row r="296" spans="1:25">
      <c r="A296" s="15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</row>
    <row r="297" spans="1:25">
      <c r="A297" s="15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</row>
    <row r="298" spans="1:25">
      <c r="A298" s="15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 spans="1:25">
      <c r="A299" s="15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</row>
    <row r="300" spans="1:25">
      <c r="A300" s="15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 spans="1:25">
      <c r="A301" s="15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 spans="1:25">
      <c r="A302" s="15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 spans="1:25">
      <c r="A303" s="15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 spans="1:25">
      <c r="A304" s="15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 spans="1:25">
      <c r="A305" s="15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 spans="1:25">
      <c r="A306" s="15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 spans="1:25">
      <c r="A307" s="15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</row>
    <row r="308" spans="1:25">
      <c r="A308" s="15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>
      <c r="A309" s="15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>
      <c r="A310" s="15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>
      <c r="A311" s="15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>
      <c r="A312" s="15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>
      <c r="A313" s="15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>
      <c r="A314" s="15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>
      <c r="A315" s="15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>
      <c r="A316" s="15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>
      <c r="A317" s="15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>
      <c r="A318" s="15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>
      <c r="A319" s="15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>
      <c r="A320" s="15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>
      <c r="A321" s="15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>
      <c r="A322" s="15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>
      <c r="A323" s="15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>
      <c r="A324" s="15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>
      <c r="A325" s="15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>
      <c r="A326" s="15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>
      <c r="A327" s="15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>
      <c r="A328" s="15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>
      <c r="A329" s="15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>
      <c r="A330" s="15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>
      <c r="A331" s="15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>
      <c r="A332" s="15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>
      <c r="A333" s="15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>
      <c r="A334" s="15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>
      <c r="A335" s="15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>
      <c r="A336" s="15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>
      <c r="A337" s="15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>
      <c r="A338" s="15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>
      <c r="A339" s="15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>
      <c r="A340" s="15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>
      <c r="A341" s="15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>
      <c r="A342" s="15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>
      <c r="A343" s="15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>
      <c r="A344" s="15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>
      <c r="A345" s="15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>
      <c r="A346" s="15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>
      <c r="A347" s="15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>
      <c r="A348" s="15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>
      <c r="A349" s="15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>
      <c r="A350" s="15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>
      <c r="A351" s="15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>
      <c r="A352" s="15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>
      <c r="A353" s="15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>
      <c r="A354" s="15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>
      <c r="A355" s="15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>
      <c r="A356" s="15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>
      <c r="A357" s="15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>
      <c r="A358" s="15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>
      <c r="A359" s="15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>
      <c r="A360" s="15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>
      <c r="A361" s="15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>
      <c r="A362" s="15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>
      <c r="A363" s="15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>
      <c r="A364" s="15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>
      <c r="A365" s="15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>
      <c r="A366" s="15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>
      <c r="A367" s="15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>
      <c r="A368" s="15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>
      <c r="A369" s="15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>
      <c r="A370" s="15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>
      <c r="A371" s="15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>
      <c r="A372" s="15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>
      <c r="A373" s="15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>
      <c r="A374" s="15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>
      <c r="A375" s="15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>
      <c r="A376" s="15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>
      <c r="A377" s="15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>
      <c r="A378" s="15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>
      <c r="A379" s="15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>
      <c r="A380" s="15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>
      <c r="A381" s="15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>
      <c r="A382" s="15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>
      <c r="A383" s="15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>
      <c r="A384" s="15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>
      <c r="A385" s="15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>
      <c r="A386" s="15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>
      <c r="A387" s="15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>
      <c r="A388" s="15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>
      <c r="A389" s="15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>
      <c r="A390" s="15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>
      <c r="A391" s="15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>
      <c r="A392" s="15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>
      <c r="A393" s="15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>
      <c r="A394" s="15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>
      <c r="A395" s="15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>
      <c r="A396" s="15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>
      <c r="A397" s="15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>
      <c r="A398" s="15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>
      <c r="A399" s="15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>
      <c r="A400" s="15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>
      <c r="A401" s="15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>
      <c r="A402" s="15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>
      <c r="A403" s="15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>
      <c r="A404" s="15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>
      <c r="A405" s="15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>
      <c r="A406" s="15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>
      <c r="A407" s="15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>
      <c r="A408" s="15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>
      <c r="A409" s="15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>
      <c r="A410" s="15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>
      <c r="A411" s="15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>
      <c r="A412" s="15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>
      <c r="A413" s="15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>
      <c r="A414" s="15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>
      <c r="A415" s="15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>
      <c r="A416" s="15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>
      <c r="A417" s="15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>
      <c r="A418" s="15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>
      <c r="A419" s="15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>
      <c r="A420" s="15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>
      <c r="A421" s="15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>
      <c r="A422" s="15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>
      <c r="A423" s="15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>
      <c r="A424" s="15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>
      <c r="A425" s="15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>
      <c r="A426" s="15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>
      <c r="A427" s="15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>
      <c r="A428" s="15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>
      <c r="A429" s="15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>
      <c r="A430" s="15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>
      <c r="A431" s="15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>
      <c r="A432" s="15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>
      <c r="A433" s="15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>
      <c r="A434" s="15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>
      <c r="A435" s="15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>
      <c r="A436" s="15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>
      <c r="A437" s="15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>
      <c r="A438" s="15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>
      <c r="A439" s="15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>
      <c r="A440" s="15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>
      <c r="A441" s="15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>
      <c r="A442" s="15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>
      <c r="A443" s="15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>
      <c r="A444" s="15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>
      <c r="A445" s="15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>
      <c r="A446" s="15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>
      <c r="A447" s="15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>
      <c r="A448" s="15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>
      <c r="A449" s="15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>
      <c r="A450" s="15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>
      <c r="A451" s="15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>
      <c r="A452" s="15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>
      <c r="A453" s="15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>
      <c r="A454" s="15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>
      <c r="A455" s="15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>
      <c r="A456" s="15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>
      <c r="A457" s="15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>
      <c r="A458" s="15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>
      <c r="A459" s="15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>
      <c r="A460" s="15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>
      <c r="A461" s="15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>
      <c r="A462" s="15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>
      <c r="A463" s="15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>
      <c r="A464" s="15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>
      <c r="A465" s="15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>
      <c r="A466" s="15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>
      <c r="A467" s="15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>
      <c r="A468" s="15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>
      <c r="A469" s="15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>
      <c r="A470" s="15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>
      <c r="A471" s="15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>
      <c r="A472" s="15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>
      <c r="A473" s="15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>
      <c r="A474" s="15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>
      <c r="A475" s="15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>
      <c r="A476" s="15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>
      <c r="A477" s="15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>
      <c r="A478" s="15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>
      <c r="A479" s="15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>
      <c r="A480" s="15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>
      <c r="A481" s="15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>
      <c r="A482" s="15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>
      <c r="A483" s="15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>
      <c r="A484" s="15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>
      <c r="A485" s="15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>
      <c r="A486" s="15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>
      <c r="A487" s="15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>
      <c r="A488" s="15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>
      <c r="A489" s="15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>
      <c r="A490" s="15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>
      <c r="A491" s="15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>
      <c r="A492" s="15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>
      <c r="A493" s="15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>
      <c r="A494" s="15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>
      <c r="A495" s="15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>
      <c r="A496" s="15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>
      <c r="A497" s="15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>
      <c r="A498" s="15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>
      <c r="A499" s="15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>
      <c r="A500" s="15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>
      <c r="A501" s="15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>
      <c r="A502" s="15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>
      <c r="A503" s="15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>
      <c r="A504" s="15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>
      <c r="A505" s="15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>
      <c r="A506" s="15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>
      <c r="A507" s="15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>
      <c r="A508" s="15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>
      <c r="A509" s="15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>
      <c r="A510" s="15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>
      <c r="A511" s="15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>
      <c r="A512" s="15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>
      <c r="A513" s="15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>
      <c r="A514" s="15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>
      <c r="A515" s="15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>
      <c r="A516" s="15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>
      <c r="A517" s="15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>
      <c r="A518" s="15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>
      <c r="A519" s="15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>
      <c r="A520" s="15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>
      <c r="A521" s="15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>
      <c r="A522" s="15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>
      <c r="A523" s="15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>
      <c r="A524" s="15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>
      <c r="A525" s="15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>
      <c r="A526" s="15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>
      <c r="A527" s="15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>
      <c r="A528" s="15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>
      <c r="A529" s="15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>
      <c r="A530" s="15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>
      <c r="A531" s="15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>
      <c r="A532" s="15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>
      <c r="A533" s="15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>
      <c r="A534" s="15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>
      <c r="A535" s="15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>
      <c r="A536" s="15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>
      <c r="A537" s="15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>
      <c r="A538" s="15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>
      <c r="A539" s="15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>
      <c r="A540" s="15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>
      <c r="A541" s="15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>
      <c r="A542" s="15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>
      <c r="A543" s="15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>
      <c r="A544" s="15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>
      <c r="A545" s="15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>
      <c r="A546" s="15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>
      <c r="A547" s="15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>
      <c r="A548" s="15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>
      <c r="A549" s="15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>
      <c r="A550" s="15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>
      <c r="A551" s="15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>
      <c r="A552" s="15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>
      <c r="A553" s="15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>
      <c r="A554" s="15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>
      <c r="A555" s="15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>
      <c r="A556" s="15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>
      <c r="A557" s="15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>
      <c r="A558" s="15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>
      <c r="A559" s="15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>
      <c r="A560" s="15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>
      <c r="A561" s="15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>
      <c r="A562" s="15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>
      <c r="A563" s="15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>
      <c r="A564" s="15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>
      <c r="A565" s="15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>
      <c r="A566" s="15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>
      <c r="A567" s="15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>
      <c r="A568" s="15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>
      <c r="A569" s="15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>
      <c r="A570" s="15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>
      <c r="A571" s="15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>
      <c r="A572" s="15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>
      <c r="A573" s="15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>
      <c r="A574" s="15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>
      <c r="A575" s="15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>
      <c r="A576" s="15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>
      <c r="A577" s="15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>
      <c r="A578" s="15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>
      <c r="A579" s="15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>
      <c r="A580" s="15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>
      <c r="A581" s="15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>
      <c r="A582" s="15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>
      <c r="A583" s="15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>
      <c r="A584" s="15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>
      <c r="A585" s="15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>
      <c r="A586" s="15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>
      <c r="A587" s="15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>
      <c r="A588" s="15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>
      <c r="A589" s="15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>
      <c r="A590" s="15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>
      <c r="A591" s="15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>
      <c r="A592" s="15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>
      <c r="A593" s="15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>
      <c r="A594" s="15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>
      <c r="A595" s="15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>
      <c r="A596" s="15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>
      <c r="A597" s="15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>
      <c r="A598" s="15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>
      <c r="A599" s="15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>
      <c r="A600" s="15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>
      <c r="A601" s="15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>
      <c r="A602" s="15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>
      <c r="A603" s="15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>
      <c r="A604" s="15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>
      <c r="A605" s="15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>
      <c r="A606" s="15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  <row r="607" spans="1:25">
      <c r="A607" s="15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</row>
    <row r="608" spans="1:25">
      <c r="A608" s="15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</row>
    <row r="609" spans="1:25">
      <c r="A609" s="15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</row>
    <row r="610" spans="1:25">
      <c r="A610" s="15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</row>
    <row r="611" spans="1:25">
      <c r="A611" s="15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</row>
    <row r="612" spans="1:25">
      <c r="A612" s="15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</row>
    <row r="613" spans="1:25">
      <c r="A613" s="15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</row>
    <row r="614" spans="1:25">
      <c r="A614" s="15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</row>
    <row r="615" spans="1:25">
      <c r="A615" s="15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</row>
    <row r="616" spans="1:25">
      <c r="A616" s="15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</row>
    <row r="617" spans="1:25">
      <c r="A617" s="15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</row>
    <row r="618" spans="1:25">
      <c r="A618" s="15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</row>
    <row r="619" spans="1:25">
      <c r="A619" s="15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</row>
    <row r="620" spans="1:25">
      <c r="A620" s="15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</row>
    <row r="621" spans="1:25">
      <c r="A621" s="15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</row>
    <row r="622" spans="1:25">
      <c r="A622" s="15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</row>
    <row r="623" spans="1:25">
      <c r="A623" s="15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</row>
    <row r="624" spans="1:25">
      <c r="A624" s="15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</row>
    <row r="625" spans="1:25">
      <c r="A625" s="15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</row>
    <row r="626" spans="1:25">
      <c r="A626" s="15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</row>
    <row r="627" spans="1:25">
      <c r="A627" s="15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</row>
    <row r="628" spans="1:25">
      <c r="A628" s="15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</row>
    <row r="629" spans="1:25">
      <c r="A629" s="15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</row>
    <row r="630" spans="1:25">
      <c r="A630" s="15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</row>
    <row r="631" spans="1:25">
      <c r="A631" s="15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</row>
    <row r="632" spans="1:25">
      <c r="A632" s="15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</row>
    <row r="633" spans="1:25">
      <c r="A633" s="15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</row>
    <row r="634" spans="1:25">
      <c r="A634" s="15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</row>
    <row r="635" spans="1:25">
      <c r="A635" s="15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</row>
    <row r="636" spans="1:25">
      <c r="A636" s="15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</row>
    <row r="637" spans="1:25">
      <c r="A637" s="15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</row>
    <row r="638" spans="1:25">
      <c r="A638" s="15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</row>
    <row r="639" spans="1:25">
      <c r="A639" s="15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</row>
    <row r="640" spans="1:25">
      <c r="A640" s="15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</row>
    <row r="641" spans="1:25">
      <c r="A641" s="15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</row>
    <row r="642" spans="1:25">
      <c r="A642" s="15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</row>
    <row r="643" spans="1:25">
      <c r="A643" s="15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</row>
    <row r="644" spans="1:25">
      <c r="A644" s="15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</row>
    <row r="645" spans="1:25">
      <c r="A645" s="15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</row>
    <row r="646" spans="1:25">
      <c r="A646" s="15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</row>
    <row r="647" spans="1:25">
      <c r="A647" s="15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</row>
    <row r="648" spans="1:25">
      <c r="A648" s="15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</row>
    <row r="649" spans="1:25">
      <c r="A649" s="15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</row>
    <row r="650" spans="1:25">
      <c r="A650" s="15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</row>
    <row r="651" spans="1:25">
      <c r="A651" s="15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</row>
    <row r="652" spans="1:25">
      <c r="A652" s="15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</row>
    <row r="653" spans="1:25">
      <c r="A653" s="15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</row>
    <row r="654" spans="1:25">
      <c r="A654" s="15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</row>
    <row r="655" spans="1:25">
      <c r="A655" s="15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</row>
    <row r="656" spans="1:25">
      <c r="A656" s="15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</row>
    <row r="657" spans="1:25">
      <c r="A657" s="15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</row>
    <row r="658" spans="1:25">
      <c r="A658" s="15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</row>
    <row r="659" spans="1:25">
      <c r="A659" s="15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</row>
    <row r="660" spans="1:25">
      <c r="A660" s="15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</row>
    <row r="661" spans="1:25">
      <c r="A661" s="15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</row>
    <row r="662" spans="1:25">
      <c r="A662" s="15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</row>
    <row r="663" spans="1:25">
      <c r="A663" s="15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</row>
    <row r="664" spans="1:25">
      <c r="A664" s="15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</row>
    <row r="665" spans="1:25">
      <c r="A665" s="15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</row>
    <row r="666" spans="1:25">
      <c r="A666" s="15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</row>
    <row r="667" spans="1:25">
      <c r="A667" s="15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</row>
    <row r="668" spans="1:25">
      <c r="A668" s="15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</row>
    <row r="669" spans="1:25">
      <c r="A669" s="15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</row>
    <row r="670" spans="1:25">
      <c r="A670" s="15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</row>
    <row r="671" spans="1:25">
      <c r="A671" s="15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</row>
    <row r="672" spans="1:25">
      <c r="A672" s="15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</row>
    <row r="673" spans="1:25">
      <c r="A673" s="15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</row>
    <row r="674" spans="1:25">
      <c r="A674" s="15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</row>
    <row r="675" spans="1:25">
      <c r="A675" s="15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</row>
    <row r="676" spans="1:25">
      <c r="A676" s="15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</row>
    <row r="677" spans="1:25">
      <c r="A677" s="15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</row>
    <row r="678" spans="1:25">
      <c r="A678" s="15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</row>
    <row r="679" spans="1:25">
      <c r="A679" s="15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</row>
    <row r="680" spans="1:25">
      <c r="A680" s="15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</row>
    <row r="681" spans="1:25">
      <c r="A681" s="15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</row>
    <row r="682" spans="1:25">
      <c r="A682" s="15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</row>
    <row r="683" spans="1:25">
      <c r="A683" s="15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</row>
    <row r="684" spans="1:25">
      <c r="A684" s="15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</row>
    <row r="685" spans="1:25">
      <c r="A685" s="15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</row>
    <row r="686" spans="1:25">
      <c r="A686" s="15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</row>
    <row r="687" spans="1:25">
      <c r="A687" s="15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</row>
    <row r="688" spans="1:25">
      <c r="A688" s="15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</row>
    <row r="689" spans="1:25">
      <c r="A689" s="15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</row>
    <row r="690" spans="1:25">
      <c r="A690" s="15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</row>
    <row r="691" spans="1:25">
      <c r="A691" s="15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</row>
    <row r="692" spans="1:25">
      <c r="A692" s="15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</row>
    <row r="693" spans="1:25">
      <c r="A693" s="15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</row>
    <row r="694" spans="1:25">
      <c r="A694" s="15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</row>
    <row r="695" spans="1:25">
      <c r="A695" s="15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</row>
    <row r="696" spans="1:25">
      <c r="A696" s="15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</row>
    <row r="697" spans="1:25">
      <c r="A697" s="15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</row>
    <row r="698" spans="1:25">
      <c r="A698" s="15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</row>
    <row r="699" spans="1:25">
      <c r="A699" s="15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</row>
    <row r="700" spans="1:25">
      <c r="A700" s="15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</row>
    <row r="701" spans="1:25">
      <c r="A701" s="15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</row>
    <row r="702" spans="1:25">
      <c r="A702" s="15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</row>
    <row r="703" spans="1:25">
      <c r="A703" s="15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</row>
    <row r="704" spans="1:25">
      <c r="A704" s="15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</row>
    <row r="705" spans="1:25">
      <c r="A705" s="15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</row>
    <row r="706" spans="1:25">
      <c r="A706" s="15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</row>
    <row r="707" spans="1:25">
      <c r="A707" s="15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</row>
    <row r="708" spans="1:25">
      <c r="A708" s="15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</row>
    <row r="709" spans="1:25">
      <c r="A709" s="15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</row>
    <row r="710" spans="1:25">
      <c r="A710" s="15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</row>
    <row r="711" spans="1:25">
      <c r="A711" s="15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</row>
    <row r="712" spans="1:25">
      <c r="A712" s="15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</row>
    <row r="713" spans="1:25">
      <c r="A713" s="15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</row>
    <row r="714" spans="1:25">
      <c r="A714" s="15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</row>
    <row r="715" spans="1:25">
      <c r="A715" s="15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</row>
    <row r="716" spans="1:25">
      <c r="A716" s="15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</row>
    <row r="717" spans="1:25">
      <c r="A717" s="15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</row>
    <row r="718" spans="1:25">
      <c r="A718" s="15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</row>
    <row r="719" spans="1:25">
      <c r="A719" s="15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</row>
    <row r="720" spans="1:25">
      <c r="A720" s="15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</row>
    <row r="721" spans="1:25">
      <c r="A721" s="15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</row>
    <row r="722" spans="1:25">
      <c r="A722" s="15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</row>
    <row r="723" spans="1:25">
      <c r="A723" s="15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</row>
    <row r="724" spans="1:25">
      <c r="A724" s="15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</row>
    <row r="725" spans="1:25">
      <c r="A725" s="15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</row>
    <row r="726" spans="1:25">
      <c r="A726" s="15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</row>
    <row r="727" spans="1:25">
      <c r="A727" s="15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</row>
    <row r="728" spans="1:25">
      <c r="A728" s="15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</row>
    <row r="729" spans="1:25">
      <c r="A729" s="15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</row>
    <row r="730" spans="1:25">
      <c r="A730" s="15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</row>
    <row r="731" spans="1:25">
      <c r="A731" s="15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</row>
    <row r="732" spans="1:25">
      <c r="A732" s="15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</row>
    <row r="733" spans="1:25">
      <c r="A733" s="15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</row>
    <row r="734" spans="1:25">
      <c r="A734" s="15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</row>
    <row r="735" spans="1:25">
      <c r="A735" s="15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</row>
    <row r="736" spans="1:25">
      <c r="A736" s="15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</row>
    <row r="737" spans="1:25">
      <c r="A737" s="15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</row>
    <row r="738" spans="1:25">
      <c r="A738" s="15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</row>
    <row r="739" spans="1:25">
      <c r="A739" s="15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</row>
    <row r="740" spans="1:25">
      <c r="A740" s="15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</row>
    <row r="741" spans="1:25">
      <c r="A741" s="15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</row>
    <row r="742" spans="1:25">
      <c r="A742" s="15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</row>
    <row r="743" spans="1:25">
      <c r="A743" s="15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</row>
    <row r="744" spans="1:25">
      <c r="A744" s="15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</row>
    <row r="745" spans="1:25">
      <c r="A745" s="15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</row>
    <row r="746" spans="1:25">
      <c r="A746" s="15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</row>
    <row r="747" spans="1:25">
      <c r="A747" s="15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</row>
    <row r="748" spans="1:25">
      <c r="A748" s="15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</row>
    <row r="749" spans="1:25">
      <c r="A749" s="15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</row>
    <row r="750" spans="1:25">
      <c r="A750" s="15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</row>
    <row r="751" spans="1:25">
      <c r="A751" s="15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</row>
    <row r="752" spans="1:25">
      <c r="A752" s="15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</row>
    <row r="753" spans="1:25">
      <c r="A753" s="15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</row>
    <row r="754" spans="1:25">
      <c r="A754" s="15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</row>
    <row r="755" spans="1:25">
      <c r="A755" s="15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</row>
    <row r="756" spans="1:25">
      <c r="A756" s="15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</row>
    <row r="757" spans="1:25">
      <c r="A757" s="15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</row>
    <row r="758" spans="1:25">
      <c r="A758" s="15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</row>
    <row r="759" spans="1:25">
      <c r="A759" s="15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</row>
    <row r="760" spans="1:25">
      <c r="A760" s="15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</row>
    <row r="761" spans="1:25">
      <c r="A761" s="15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</row>
    <row r="762" spans="1:25">
      <c r="A762" s="15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</row>
    <row r="763" spans="1:25">
      <c r="A763" s="15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</row>
    <row r="764" spans="1:25">
      <c r="A764" s="15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</row>
    <row r="765" spans="1:25">
      <c r="A765" s="15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</row>
    <row r="766" spans="1:25">
      <c r="A766" s="15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</row>
    <row r="767" spans="1:25">
      <c r="A767" s="15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</row>
    <row r="768" spans="1:25">
      <c r="A768" s="15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</row>
    <row r="769" spans="1:25">
      <c r="A769" s="15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</row>
    <row r="770" spans="1:25">
      <c r="A770" s="15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</row>
    <row r="771" spans="1:25">
      <c r="A771" s="15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</row>
    <row r="772" spans="1:25">
      <c r="A772" s="15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</row>
    <row r="773" spans="1:25">
      <c r="A773" s="15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</row>
    <row r="774" spans="1:25">
      <c r="A774" s="15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</row>
    <row r="775" spans="1:25">
      <c r="A775" s="15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</row>
    <row r="776" spans="1:25">
      <c r="A776" s="15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</row>
    <row r="777" spans="1:25">
      <c r="A777" s="15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</row>
    <row r="778" spans="1:25">
      <c r="A778" s="15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</row>
    <row r="779" spans="1:25">
      <c r="A779" s="15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</row>
    <row r="780" spans="1:25">
      <c r="A780" s="15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</row>
    <row r="781" spans="1:25">
      <c r="A781" s="15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</row>
    <row r="782" spans="1:25">
      <c r="A782" s="15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</row>
    <row r="783" spans="1:25">
      <c r="A783" s="15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</row>
    <row r="784" spans="1:25">
      <c r="A784" s="15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</row>
    <row r="785" spans="1:25">
      <c r="A785" s="15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</row>
    <row r="786" spans="1:25">
      <c r="A786" s="15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</row>
    <row r="787" spans="1:25">
      <c r="A787" s="15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</row>
    <row r="788" spans="1:25">
      <c r="A788" s="15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</row>
    <row r="789" spans="1:25">
      <c r="A789" s="15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</row>
    <row r="790" spans="1:25">
      <c r="A790" s="15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</row>
    <row r="791" spans="1:25">
      <c r="A791" s="15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</row>
    <row r="792" spans="1:25">
      <c r="A792" s="15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</row>
    <row r="793" spans="1:25">
      <c r="A793" s="15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</row>
    <row r="794" spans="1:25">
      <c r="A794" s="15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</row>
    <row r="795" spans="1:25">
      <c r="A795" s="15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</row>
    <row r="796" spans="1:25">
      <c r="A796" s="15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</row>
    <row r="797" spans="1:25">
      <c r="A797" s="15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</row>
    <row r="798" spans="1:25">
      <c r="A798" s="15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</row>
    <row r="799" spans="1:25">
      <c r="A799" s="15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</row>
    <row r="800" spans="1:25">
      <c r="A800" s="15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</row>
    <row r="801" spans="1:25">
      <c r="A801" s="15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</row>
    <row r="802" spans="1:25">
      <c r="A802" s="15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</row>
    <row r="803" spans="1:25">
      <c r="A803" s="15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</row>
    <row r="804" spans="1:25">
      <c r="A804" s="15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</row>
    <row r="805" spans="1:25">
      <c r="A805" s="15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</row>
    <row r="806" spans="1:25">
      <c r="A806" s="15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</row>
    <row r="807" spans="1:25">
      <c r="A807" s="15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</row>
    <row r="808" spans="1:25">
      <c r="A808" s="15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</row>
    <row r="809" spans="1:25">
      <c r="A809" s="15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</row>
    <row r="810" spans="1:25">
      <c r="A810" s="15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</row>
    <row r="811" spans="1:25">
      <c r="A811" s="15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</row>
    <row r="812" spans="1:25">
      <c r="A812" s="15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</row>
    <row r="813" spans="1:25">
      <c r="A813" s="15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</row>
    <row r="814" spans="1:25">
      <c r="A814" s="15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</row>
    <row r="815" spans="1:25">
      <c r="A815" s="15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</row>
    <row r="816" spans="1:25">
      <c r="A816" s="15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</row>
    <row r="817" spans="1:25">
      <c r="A817" s="15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</row>
    <row r="818" spans="1:25">
      <c r="A818" s="15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</row>
    <row r="819" spans="1:25">
      <c r="A819" s="15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</row>
    <row r="820" spans="1:25">
      <c r="A820" s="15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</row>
    <row r="821" spans="1:25">
      <c r="A821" s="15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</row>
    <row r="822" spans="1:25">
      <c r="A822" s="15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</row>
    <row r="823" spans="1:25">
      <c r="A823" s="15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</row>
    <row r="824" spans="1:25">
      <c r="A824" s="15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</row>
    <row r="825" spans="1:25">
      <c r="A825" s="15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</row>
    <row r="826" spans="1:25">
      <c r="A826" s="15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</row>
    <row r="827" spans="1:25">
      <c r="A827" s="15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</row>
    <row r="828" spans="1:25">
      <c r="A828" s="15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</row>
    <row r="829" spans="1:25">
      <c r="A829" s="15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</row>
    <row r="830" spans="1:25">
      <c r="A830" s="15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</row>
    <row r="831" spans="1:25">
      <c r="A831" s="15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</row>
    <row r="832" spans="1:25">
      <c r="A832" s="15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</row>
    <row r="833" spans="1:25">
      <c r="A833" s="15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</row>
    <row r="834" spans="1:25">
      <c r="A834" s="15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</row>
    <row r="835" spans="1:25">
      <c r="A835" s="15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</row>
    <row r="836" spans="1:25">
      <c r="A836" s="15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</row>
    <row r="837" spans="1:25">
      <c r="A837" s="15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</row>
    <row r="838" spans="1:25">
      <c r="A838" s="15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</row>
    <row r="839" spans="1:25">
      <c r="A839" s="15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</row>
    <row r="840" spans="1:25">
      <c r="A840" s="15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</row>
    <row r="841" spans="1:25">
      <c r="A841" s="15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</row>
    <row r="842" spans="1:25">
      <c r="A842" s="15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</row>
    <row r="843" spans="1:25">
      <c r="A843" s="15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</row>
    <row r="844" spans="1:25">
      <c r="A844" s="15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</row>
    <row r="845" spans="1:25">
      <c r="A845" s="15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</row>
    <row r="846" spans="1:25">
      <c r="A846" s="15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</row>
    <row r="847" spans="1:25">
      <c r="A847" s="15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</row>
    <row r="848" spans="1:25">
      <c r="A848" s="15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</row>
    <row r="849" spans="1:25">
      <c r="A849" s="15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</row>
    <row r="850" spans="1:25">
      <c r="A850" s="15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</row>
    <row r="851" spans="1:25">
      <c r="A851" s="15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</row>
    <row r="852" spans="1:25">
      <c r="A852" s="15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</row>
    <row r="853" spans="1:25">
      <c r="A853" s="15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</row>
    <row r="854" spans="1:25">
      <c r="A854" s="15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</row>
    <row r="855" spans="1:25">
      <c r="A855" s="15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</row>
    <row r="856" spans="1:25">
      <c r="A856" s="15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</row>
    <row r="857" spans="1:25">
      <c r="A857" s="15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</row>
    <row r="858" spans="1:25">
      <c r="A858" s="15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</row>
    <row r="859" spans="1:25">
      <c r="A859" s="15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</row>
    <row r="860" spans="1:25">
      <c r="A860" s="15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</row>
    <row r="861" spans="1:25">
      <c r="A861" s="15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</row>
    <row r="862" spans="1:25">
      <c r="A862" s="15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</row>
    <row r="863" spans="1:25">
      <c r="A863" s="15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</row>
    <row r="864" spans="1:25">
      <c r="A864" s="15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</row>
    <row r="865" spans="1:25">
      <c r="A865" s="15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</row>
    <row r="866" spans="1:25">
      <c r="A866" s="15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</row>
    <row r="867" spans="1:25">
      <c r="A867" s="15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</row>
    <row r="868" spans="1:25">
      <c r="A868" s="15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</row>
    <row r="869" spans="1:25">
      <c r="A869" s="15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</row>
    <row r="870" spans="1:25">
      <c r="A870" s="15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</row>
    <row r="871" spans="1:25">
      <c r="A871" s="15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</row>
    <row r="872" spans="1:25">
      <c r="A872" s="15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</row>
    <row r="873" spans="1:25">
      <c r="A873" s="15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</row>
    <row r="874" spans="1:25">
      <c r="A874" s="15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</row>
    <row r="875" spans="1:25">
      <c r="A875" s="15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</row>
    <row r="876" spans="1:25">
      <c r="A876" s="15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</row>
    <row r="877" spans="1:25">
      <c r="A877" s="15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</row>
    <row r="878" spans="1:25">
      <c r="A878" s="15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</row>
    <row r="879" spans="1:25">
      <c r="A879" s="15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</row>
    <row r="880" spans="1:25">
      <c r="A880" s="15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</row>
    <row r="881" spans="1:25">
      <c r="A881" s="15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</row>
    <row r="882" spans="1:25">
      <c r="A882" s="15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</row>
    <row r="883" spans="1:25">
      <c r="A883" s="15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</row>
    <row r="884" spans="1:25">
      <c r="A884" s="15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</row>
    <row r="885" spans="1:25">
      <c r="A885" s="15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</row>
    <row r="886" spans="1:25">
      <c r="A886" s="15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</row>
    <row r="887" spans="1:25">
      <c r="A887" s="15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</row>
    <row r="888" spans="1:25">
      <c r="A888" s="15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</row>
    <row r="889" spans="1:25">
      <c r="A889" s="15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</row>
    <row r="890" spans="1:25">
      <c r="A890" s="15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</row>
    <row r="891" spans="1:25">
      <c r="A891" s="15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</row>
    <row r="892" spans="1:25">
      <c r="A892" s="15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</row>
    <row r="893" spans="1:25">
      <c r="A893" s="15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</row>
    <row r="894" spans="1:25">
      <c r="A894" s="15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</row>
    <row r="895" spans="1:25">
      <c r="A895" s="15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</row>
    <row r="896" spans="1:25">
      <c r="A896" s="15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</row>
    <row r="897" spans="1:25">
      <c r="A897" s="15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</row>
    <row r="898" spans="1:25">
      <c r="A898" s="15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</row>
    <row r="899" spans="1:25">
      <c r="A899" s="15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</row>
    <row r="900" spans="1:25">
      <c r="A900" s="15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</row>
    <row r="901" spans="1:25">
      <c r="A901" s="15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</row>
    <row r="902" spans="1:25">
      <c r="A902" s="15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</row>
    <row r="903" spans="1:25">
      <c r="A903" s="15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</row>
    <row r="904" spans="1:25">
      <c r="A904" s="15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</row>
    <row r="905" spans="1:25">
      <c r="A905" s="15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</row>
    <row r="906" spans="1:25">
      <c r="A906" s="15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</row>
    <row r="907" spans="1:25">
      <c r="A907" s="15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</row>
    <row r="908" spans="1:25">
      <c r="A908" s="15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</row>
    <row r="909" spans="1:25">
      <c r="A909" s="15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</row>
    <row r="910" spans="1:25">
      <c r="A910" s="15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</row>
    <row r="911" spans="1:25">
      <c r="A911" s="15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</row>
    <row r="912" spans="1:25">
      <c r="A912" s="15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</row>
    <row r="913" spans="1:25">
      <c r="A913" s="15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</row>
    <row r="914" spans="1:25">
      <c r="A914" s="15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</row>
    <row r="915" spans="1:25">
      <c r="A915" s="15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</row>
    <row r="916" spans="1:25">
      <c r="A916" s="15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</row>
    <row r="917" spans="1:25">
      <c r="A917" s="15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</row>
    <row r="918" spans="1:25">
      <c r="A918" s="15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</row>
    <row r="919" spans="1:25">
      <c r="A919" s="15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</row>
    <row r="920" spans="1:25">
      <c r="A920" s="15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</row>
    <row r="921" spans="1:25">
      <c r="A921" s="15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</row>
    <row r="922" spans="1:25">
      <c r="A922" s="15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</row>
    <row r="923" spans="1:25">
      <c r="A923" s="15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</row>
    <row r="924" spans="1:25">
      <c r="A924" s="15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</row>
    <row r="925" spans="1:25">
      <c r="A925" s="15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</row>
    <row r="926" spans="1:25">
      <c r="A926" s="15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</row>
    <row r="927" spans="1:25">
      <c r="A927" s="15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</row>
    <row r="928" spans="1:25">
      <c r="A928" s="15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</row>
    <row r="929" spans="1:25">
      <c r="A929" s="15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</row>
    <row r="930" spans="1:25">
      <c r="A930" s="15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</row>
    <row r="931" spans="1:25">
      <c r="A931" s="15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</row>
    <row r="932" spans="1:25">
      <c r="A932" s="15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</row>
    <row r="933" spans="1:25">
      <c r="A933" s="15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</row>
    <row r="934" spans="1:25">
      <c r="A934" s="15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</row>
    <row r="935" spans="1:25">
      <c r="A935" s="15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</row>
    <row r="936" spans="1:25">
      <c r="A936" s="15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</row>
    <row r="937" spans="1:25">
      <c r="A937" s="15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</row>
    <row r="938" spans="1:25">
      <c r="A938" s="15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</row>
    <row r="939" spans="1:25">
      <c r="A939" s="15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</row>
    <row r="940" spans="1:25">
      <c r="A940" s="15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</row>
    <row r="941" spans="1:25">
      <c r="A941" s="15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</row>
    <row r="942" spans="1:25">
      <c r="A942" s="15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</row>
    <row r="943" spans="1:25">
      <c r="A943" s="15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</row>
    <row r="944" spans="1:25">
      <c r="A944" s="15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</row>
    <row r="945" spans="1:25">
      <c r="A945" s="15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</row>
    <row r="946" spans="1:25">
      <c r="A946" s="15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</row>
    <row r="947" spans="1:25">
      <c r="A947" s="15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</row>
    <row r="948" spans="1:25">
      <c r="A948" s="15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</row>
    <row r="949" spans="1:25">
      <c r="A949" s="15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</row>
    <row r="950" spans="1:25">
      <c r="A950" s="15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</row>
    <row r="951" spans="1:25">
      <c r="A951" s="15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</row>
    <row r="952" spans="1:25">
      <c r="A952" s="15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</row>
    <row r="953" spans="1:25">
      <c r="A953" s="15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</row>
    <row r="954" spans="1:25">
      <c r="A954" s="15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</row>
    <row r="955" spans="1:25">
      <c r="A955" s="15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</row>
    <row r="956" spans="1:25">
      <c r="A956" s="15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</row>
    <row r="957" spans="1:25">
      <c r="A957" s="15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</row>
    <row r="958" spans="1:25">
      <c r="A958" s="15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</row>
    <row r="959" spans="1:25">
      <c r="A959" s="15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</row>
    <row r="960" spans="1:25">
      <c r="A960" s="15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</row>
    <row r="961" spans="1:25">
      <c r="A961" s="15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</row>
    <row r="962" spans="1:25">
      <c r="A962" s="15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</row>
    <row r="963" spans="1:25">
      <c r="A963" s="15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</row>
    <row r="964" spans="1:25">
      <c r="A964" s="15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</row>
    <row r="965" spans="1:25">
      <c r="A965" s="15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</row>
    <row r="966" spans="1:25">
      <c r="A966" s="15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</row>
    <row r="967" spans="1:25">
      <c r="A967" s="15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</row>
    <row r="968" spans="1:25">
      <c r="A968" s="15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</row>
    <row r="969" spans="1:25">
      <c r="A969" s="15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</row>
    <row r="970" spans="1:25">
      <c r="A970" s="15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</row>
    <row r="971" spans="1:25">
      <c r="A971" s="15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</row>
    <row r="972" spans="1:25">
      <c r="A972" s="15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</row>
    <row r="973" spans="1:25">
      <c r="A973" s="15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</row>
    <row r="974" spans="1:25">
      <c r="A974" s="15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</row>
    <row r="975" spans="1:25">
      <c r="A975" s="15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</row>
    <row r="976" spans="1:25">
      <c r="A976" s="15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</row>
    <row r="977" spans="1:25">
      <c r="A977" s="15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</row>
    <row r="978" spans="1:25">
      <c r="A978" s="15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</row>
    <row r="979" spans="1:25">
      <c r="A979" s="15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</row>
    <row r="980" spans="1:25">
      <c r="A980" s="15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</row>
    <row r="981" spans="1:25">
      <c r="A981" s="15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</row>
    <row r="982" spans="1:25">
      <c r="A982" s="15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</row>
    <row r="983" spans="1:25">
      <c r="A983" s="15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</row>
    <row r="984" spans="1:25">
      <c r="A984" s="15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</row>
    <row r="985" spans="1:25">
      <c r="A985" s="15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</row>
    <row r="986" spans="1:25">
      <c r="A986" s="15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</row>
    <row r="987" spans="1:25">
      <c r="A987" s="15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</row>
    <row r="988" spans="1:25">
      <c r="A988" s="15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</row>
    <row r="989" spans="1:25">
      <c r="A989" s="15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</row>
    <row r="990" spans="1:25">
      <c r="A990" s="15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</row>
    <row r="991" spans="1:25">
      <c r="A991" s="15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</row>
    <row r="992" spans="1:25">
      <c r="A992" s="15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</row>
    <row r="993" spans="1:25">
      <c r="A993" s="15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</row>
    <row r="994" spans="1:25">
      <c r="A994" s="15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</row>
    <row r="995" spans="1:25">
      <c r="A995" s="15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</row>
  </sheetData>
  <sheetProtection password="CF7A" sheet="1" objects="1" scenarios="1"/>
  <mergeCells count="3">
    <mergeCell ref="F4:F5"/>
    <mergeCell ref="A2:D2"/>
    <mergeCell ref="E15:G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B6D7A8"/>
  </sheetPr>
  <dimension ref="B1:F985"/>
  <sheetViews>
    <sheetView showGridLines="0" zoomScale="130" zoomScaleNormal="130" workbookViewId="0">
      <selection activeCell="C8" sqref="C8"/>
    </sheetView>
  </sheetViews>
  <sheetFormatPr baseColWidth="10" defaultColWidth="14.42578125" defaultRowHeight="15" customHeight="1"/>
  <cols>
    <col min="1" max="1" width="10.7109375" customWidth="1"/>
    <col min="2" max="3" width="19" bestFit="1" customWidth="1"/>
    <col min="4" max="4" width="14.140625" customWidth="1"/>
    <col min="5" max="25" width="10.7109375" customWidth="1"/>
  </cols>
  <sheetData>
    <row r="1" spans="2:6" ht="18.75">
      <c r="B1" s="93" t="s">
        <v>98</v>
      </c>
      <c r="C1" s="93"/>
      <c r="D1" s="3"/>
    </row>
    <row r="2" spans="2:6">
      <c r="D2" s="3"/>
    </row>
    <row r="3" spans="2:6" ht="30">
      <c r="B3" s="76" t="s">
        <v>3</v>
      </c>
      <c r="C3" s="63" t="s">
        <v>95</v>
      </c>
      <c r="D3" s="64" t="s">
        <v>2</v>
      </c>
    </row>
    <row r="4" spans="2:6">
      <c r="B4" s="79" t="s">
        <v>5</v>
      </c>
      <c r="C4" s="83">
        <v>0</v>
      </c>
      <c r="D4" s="81">
        <f>VLOOKUP(B4,Base!C:D,2,0)*C4*dias_laborales</f>
        <v>0</v>
      </c>
    </row>
    <row r="5" spans="2:6">
      <c r="B5" s="79" t="s">
        <v>7</v>
      </c>
      <c r="C5" s="83">
        <v>0</v>
      </c>
      <c r="D5" s="81">
        <f>VLOOKUP(B5,Base!C:D,2,0)*C5*dias_laborales</f>
        <v>0</v>
      </c>
    </row>
    <row r="6" spans="2:6">
      <c r="B6" s="80" t="s">
        <v>9</v>
      </c>
      <c r="C6" s="84">
        <v>0</v>
      </c>
      <c r="D6" s="81">
        <f>VLOOKUP(B6,Base!C:D,2,0)*C6*dias_laborales</f>
        <v>0</v>
      </c>
    </row>
    <row r="7" spans="2:6">
      <c r="B7" s="79" t="s">
        <v>12</v>
      </c>
      <c r="C7" s="85">
        <v>1</v>
      </c>
      <c r="D7" s="81">
        <f>VLOOKUP(B7,Base!C:D,2,0)*VLOOKUP(C7,Base!G:I,3,0)*dias_laborales</f>
        <v>0</v>
      </c>
    </row>
    <row r="8" spans="2:6">
      <c r="B8" s="79" t="s">
        <v>13</v>
      </c>
      <c r="C8" s="83">
        <v>1</v>
      </c>
      <c r="D8" s="81">
        <f>VLOOKUP(B8,Base!C:D,2,0)*VLOOKUP(C8,Base!G:I,3,0)*dias_laborales</f>
        <v>0</v>
      </c>
    </row>
    <row r="9" spans="2:6">
      <c r="B9" s="79" t="s">
        <v>14</v>
      </c>
      <c r="C9" s="83">
        <v>1</v>
      </c>
      <c r="D9" s="81">
        <f>VLOOKUP(B9,Base!C:D,2,0)*VLOOKUP(C9,Base!G:I,3,0)*dias_laborales</f>
        <v>0</v>
      </c>
    </row>
    <row r="10" spans="2:6">
      <c r="B10" s="79" t="s">
        <v>15</v>
      </c>
      <c r="C10" s="83">
        <v>1</v>
      </c>
      <c r="D10" s="81">
        <f>VLOOKUP(B10,Base!C:D,2,0)*VLOOKUP(C10,Base!G:I,3,0)*dias_laborales</f>
        <v>0</v>
      </c>
    </row>
    <row r="11" spans="2:6">
      <c r="B11" s="80" t="s">
        <v>16</v>
      </c>
      <c r="C11" s="83">
        <v>1</v>
      </c>
      <c r="D11" s="81">
        <f>VLOOKUP(B11,Base!C:D,2,0)*VLOOKUP(C11,Base!G:I,3,0)*dias_laborales</f>
        <v>0</v>
      </c>
    </row>
    <row r="12" spans="2:6">
      <c r="B12" s="80" t="s">
        <v>17</v>
      </c>
      <c r="C12" s="83">
        <v>1</v>
      </c>
      <c r="D12" s="81">
        <f>VLOOKUP(B12,Base!C:D,2,0)*VLOOKUP(C12,Base!G:I,3,0)*dias_laborales</f>
        <v>0</v>
      </c>
    </row>
    <row r="13" spans="2:6">
      <c r="D13" s="82">
        <f>SUM(D4:D12)</f>
        <v>0</v>
      </c>
    </row>
    <row r="14" spans="2:6">
      <c r="D14" s="3"/>
      <c r="F14" s="2"/>
    </row>
    <row r="15" spans="2:6">
      <c r="D15" s="3"/>
      <c r="F15" s="2"/>
    </row>
    <row r="16" spans="2:6">
      <c r="D16" s="3"/>
      <c r="F16" s="2"/>
    </row>
    <row r="17" spans="4:6">
      <c r="D17" s="3"/>
      <c r="F17" s="2"/>
    </row>
    <row r="18" spans="4:6">
      <c r="D18" s="3"/>
    </row>
    <row r="19" spans="4:6">
      <c r="D19" s="3"/>
    </row>
    <row r="20" spans="4:6">
      <c r="D20" s="3"/>
    </row>
    <row r="21" spans="4:6">
      <c r="D21" s="3"/>
    </row>
    <row r="22" spans="4:6">
      <c r="D22" s="3"/>
    </row>
    <row r="23" spans="4:6">
      <c r="D23" s="3"/>
    </row>
    <row r="24" spans="4:6">
      <c r="D24" s="3"/>
    </row>
    <row r="25" spans="4:6">
      <c r="D25" s="3"/>
    </row>
    <row r="26" spans="4:6">
      <c r="D26" s="3"/>
    </row>
    <row r="27" spans="4:6">
      <c r="D27" s="3"/>
    </row>
    <row r="28" spans="4:6">
      <c r="D28" s="3"/>
    </row>
    <row r="29" spans="4:6">
      <c r="D29" s="3"/>
    </row>
    <row r="30" spans="4:6">
      <c r="D30" s="3"/>
    </row>
    <row r="31" spans="4:6">
      <c r="D31" s="3"/>
    </row>
    <row r="32" spans="4:6">
      <c r="D32" s="3"/>
    </row>
    <row r="33" spans="4:4">
      <c r="D33" s="3"/>
    </row>
    <row r="34" spans="4:4">
      <c r="D34" s="3"/>
    </row>
    <row r="35" spans="4:4">
      <c r="D35" s="3"/>
    </row>
    <row r="36" spans="4:4">
      <c r="D36" s="3"/>
    </row>
    <row r="37" spans="4:4">
      <c r="D37" s="3"/>
    </row>
    <row r="38" spans="4:4">
      <c r="D38" s="3"/>
    </row>
    <row r="39" spans="4:4">
      <c r="D39" s="3"/>
    </row>
    <row r="40" spans="4:4">
      <c r="D40" s="3"/>
    </row>
    <row r="41" spans="4:4">
      <c r="D41" s="3"/>
    </row>
    <row r="42" spans="4:4">
      <c r="D42" s="3"/>
    </row>
    <row r="43" spans="4:4">
      <c r="D43" s="3"/>
    </row>
    <row r="44" spans="4:4">
      <c r="D44" s="3"/>
    </row>
    <row r="45" spans="4:4">
      <c r="D45" s="3"/>
    </row>
    <row r="46" spans="4:4">
      <c r="D46" s="3"/>
    </row>
    <row r="47" spans="4:4">
      <c r="D47" s="3"/>
    </row>
    <row r="48" spans="4:4">
      <c r="D48" s="3"/>
    </row>
    <row r="49" spans="4:4">
      <c r="D49" s="3"/>
    </row>
    <row r="50" spans="4:4">
      <c r="D50" s="3"/>
    </row>
    <row r="51" spans="4:4">
      <c r="D51" s="3"/>
    </row>
    <row r="52" spans="4:4">
      <c r="D52" s="3"/>
    </row>
    <row r="53" spans="4:4">
      <c r="D53" s="3"/>
    </row>
    <row r="54" spans="4:4">
      <c r="D54" s="3"/>
    </row>
    <row r="55" spans="4:4">
      <c r="D55" s="3"/>
    </row>
    <row r="56" spans="4:4">
      <c r="D56" s="3"/>
    </row>
    <row r="57" spans="4:4">
      <c r="D57" s="3"/>
    </row>
    <row r="58" spans="4:4">
      <c r="D58" s="3"/>
    </row>
    <row r="59" spans="4:4">
      <c r="D59" s="3"/>
    </row>
    <row r="60" spans="4:4">
      <c r="D60" s="3"/>
    </row>
    <row r="61" spans="4:4">
      <c r="D61" s="3"/>
    </row>
    <row r="62" spans="4:4">
      <c r="D62" s="3"/>
    </row>
    <row r="63" spans="4:4">
      <c r="D63" s="3"/>
    </row>
    <row r="64" spans="4:4">
      <c r="D64" s="3"/>
    </row>
    <row r="65" spans="4:4">
      <c r="D65" s="3"/>
    </row>
    <row r="66" spans="4:4">
      <c r="D66" s="3"/>
    </row>
    <row r="67" spans="4:4">
      <c r="D67" s="3"/>
    </row>
    <row r="68" spans="4:4">
      <c r="D68" s="3"/>
    </row>
    <row r="69" spans="4:4">
      <c r="D69" s="3"/>
    </row>
    <row r="70" spans="4:4">
      <c r="D70" s="3"/>
    </row>
    <row r="71" spans="4:4">
      <c r="D71" s="3"/>
    </row>
    <row r="72" spans="4:4">
      <c r="D72" s="3"/>
    </row>
    <row r="73" spans="4:4">
      <c r="D73" s="3"/>
    </row>
    <row r="74" spans="4:4">
      <c r="D74" s="3"/>
    </row>
    <row r="75" spans="4:4">
      <c r="D75" s="3"/>
    </row>
    <row r="76" spans="4:4">
      <c r="D76" s="3"/>
    </row>
    <row r="77" spans="4:4">
      <c r="D77" s="3"/>
    </row>
    <row r="78" spans="4:4">
      <c r="D78" s="3"/>
    </row>
    <row r="79" spans="4:4">
      <c r="D79" s="3"/>
    </row>
    <row r="80" spans="4:4">
      <c r="D80" s="3"/>
    </row>
    <row r="81" spans="4:4">
      <c r="D81" s="3"/>
    </row>
    <row r="82" spans="4:4">
      <c r="D82" s="3"/>
    </row>
    <row r="83" spans="4:4">
      <c r="D83" s="3"/>
    </row>
    <row r="84" spans="4:4">
      <c r="D84" s="3"/>
    </row>
    <row r="85" spans="4:4">
      <c r="D85" s="3"/>
    </row>
    <row r="86" spans="4:4">
      <c r="D86" s="3"/>
    </row>
    <row r="87" spans="4:4">
      <c r="D87" s="3"/>
    </row>
    <row r="88" spans="4:4">
      <c r="D88" s="3"/>
    </row>
    <row r="89" spans="4:4">
      <c r="D89" s="3"/>
    </row>
    <row r="90" spans="4:4">
      <c r="D90" s="3"/>
    </row>
    <row r="91" spans="4:4">
      <c r="D91" s="3"/>
    </row>
    <row r="92" spans="4:4">
      <c r="D92" s="3"/>
    </row>
    <row r="93" spans="4:4">
      <c r="D93" s="3"/>
    </row>
    <row r="94" spans="4:4">
      <c r="D94" s="3"/>
    </row>
    <row r="95" spans="4:4">
      <c r="D95" s="3"/>
    </row>
    <row r="96" spans="4:4">
      <c r="D96" s="3"/>
    </row>
    <row r="97" spans="4:4">
      <c r="D97" s="3"/>
    </row>
    <row r="98" spans="4:4">
      <c r="D98" s="3"/>
    </row>
    <row r="99" spans="4:4">
      <c r="D99" s="3"/>
    </row>
    <row r="100" spans="4:4">
      <c r="D100" s="3"/>
    </row>
    <row r="101" spans="4:4">
      <c r="D101" s="3"/>
    </row>
    <row r="102" spans="4:4">
      <c r="D102" s="3"/>
    </row>
    <row r="103" spans="4:4">
      <c r="D103" s="3"/>
    </row>
    <row r="104" spans="4:4">
      <c r="D104" s="3"/>
    </row>
    <row r="105" spans="4:4">
      <c r="D105" s="3"/>
    </row>
    <row r="106" spans="4:4">
      <c r="D106" s="3"/>
    </row>
    <row r="107" spans="4:4">
      <c r="D107" s="3"/>
    </row>
    <row r="108" spans="4:4">
      <c r="D108" s="3"/>
    </row>
    <row r="109" spans="4:4">
      <c r="D109" s="3"/>
    </row>
    <row r="110" spans="4:4">
      <c r="D110" s="3"/>
    </row>
    <row r="111" spans="4:4">
      <c r="D111" s="3"/>
    </row>
    <row r="112" spans="4:4">
      <c r="D112" s="3"/>
    </row>
    <row r="113" spans="4:4">
      <c r="D113" s="3"/>
    </row>
    <row r="114" spans="4:4">
      <c r="D114" s="3"/>
    </row>
    <row r="115" spans="4:4">
      <c r="D115" s="3"/>
    </row>
    <row r="116" spans="4:4">
      <c r="D116" s="3"/>
    </row>
    <row r="117" spans="4:4">
      <c r="D117" s="3"/>
    </row>
    <row r="118" spans="4:4">
      <c r="D118" s="3"/>
    </row>
    <row r="119" spans="4:4">
      <c r="D119" s="3"/>
    </row>
    <row r="120" spans="4:4">
      <c r="D120" s="3"/>
    </row>
    <row r="121" spans="4:4">
      <c r="D121" s="3"/>
    </row>
    <row r="122" spans="4:4">
      <c r="D122" s="3"/>
    </row>
    <row r="123" spans="4:4">
      <c r="D123" s="3"/>
    </row>
    <row r="124" spans="4:4">
      <c r="D124" s="3"/>
    </row>
    <row r="125" spans="4:4">
      <c r="D125" s="3"/>
    </row>
    <row r="126" spans="4:4">
      <c r="D126" s="3"/>
    </row>
    <row r="127" spans="4:4">
      <c r="D127" s="3"/>
    </row>
    <row r="128" spans="4:4">
      <c r="D128" s="3"/>
    </row>
    <row r="129" spans="4:4">
      <c r="D129" s="3"/>
    </row>
    <row r="130" spans="4:4">
      <c r="D130" s="3"/>
    </row>
    <row r="131" spans="4:4">
      <c r="D131" s="3"/>
    </row>
    <row r="132" spans="4:4">
      <c r="D132" s="3"/>
    </row>
    <row r="133" spans="4:4">
      <c r="D133" s="3"/>
    </row>
    <row r="134" spans="4:4">
      <c r="D134" s="3"/>
    </row>
    <row r="135" spans="4:4">
      <c r="D135" s="3"/>
    </row>
    <row r="136" spans="4:4">
      <c r="D136" s="3"/>
    </row>
    <row r="137" spans="4:4">
      <c r="D137" s="3"/>
    </row>
    <row r="138" spans="4:4">
      <c r="D138" s="3"/>
    </row>
    <row r="139" spans="4:4">
      <c r="D139" s="3"/>
    </row>
    <row r="140" spans="4:4">
      <c r="D140" s="3"/>
    </row>
    <row r="141" spans="4:4">
      <c r="D141" s="3"/>
    </row>
    <row r="142" spans="4:4">
      <c r="D142" s="3"/>
    </row>
    <row r="143" spans="4:4">
      <c r="D143" s="3"/>
    </row>
    <row r="144" spans="4:4">
      <c r="D144" s="3"/>
    </row>
    <row r="145" spans="4:4">
      <c r="D145" s="3"/>
    </row>
    <row r="146" spans="4:4">
      <c r="D146" s="3"/>
    </row>
    <row r="147" spans="4:4">
      <c r="D147" s="3"/>
    </row>
    <row r="148" spans="4:4">
      <c r="D148" s="3"/>
    </row>
    <row r="149" spans="4:4">
      <c r="D149" s="3"/>
    </row>
    <row r="150" spans="4:4">
      <c r="D150" s="3"/>
    </row>
    <row r="151" spans="4:4">
      <c r="D151" s="3"/>
    </row>
    <row r="152" spans="4:4">
      <c r="D152" s="3"/>
    </row>
    <row r="153" spans="4:4">
      <c r="D153" s="3"/>
    </row>
    <row r="154" spans="4:4">
      <c r="D154" s="3"/>
    </row>
    <row r="155" spans="4:4">
      <c r="D155" s="3"/>
    </row>
    <row r="156" spans="4:4">
      <c r="D156" s="3"/>
    </row>
    <row r="157" spans="4:4">
      <c r="D157" s="3"/>
    </row>
    <row r="158" spans="4:4">
      <c r="D158" s="3"/>
    </row>
    <row r="159" spans="4:4">
      <c r="D159" s="3"/>
    </row>
    <row r="160" spans="4:4">
      <c r="D160" s="3"/>
    </row>
    <row r="161" spans="4:4">
      <c r="D161" s="3"/>
    </row>
    <row r="162" spans="4:4">
      <c r="D162" s="3"/>
    </row>
    <row r="163" spans="4:4">
      <c r="D163" s="3"/>
    </row>
    <row r="164" spans="4:4">
      <c r="D164" s="3"/>
    </row>
    <row r="165" spans="4:4">
      <c r="D165" s="3"/>
    </row>
    <row r="166" spans="4:4">
      <c r="D166" s="3"/>
    </row>
    <row r="167" spans="4:4">
      <c r="D167" s="3"/>
    </row>
    <row r="168" spans="4:4">
      <c r="D168" s="3"/>
    </row>
    <row r="169" spans="4:4">
      <c r="D169" s="3"/>
    </row>
    <row r="170" spans="4:4">
      <c r="D170" s="3"/>
    </row>
    <row r="171" spans="4:4">
      <c r="D171" s="3"/>
    </row>
    <row r="172" spans="4:4">
      <c r="D172" s="3"/>
    </row>
    <row r="173" spans="4:4">
      <c r="D173" s="3"/>
    </row>
    <row r="174" spans="4:4">
      <c r="D174" s="3"/>
    </row>
    <row r="175" spans="4:4">
      <c r="D175" s="3"/>
    </row>
    <row r="176" spans="4:4">
      <c r="D176" s="3"/>
    </row>
    <row r="177" spans="4:4">
      <c r="D177" s="3"/>
    </row>
    <row r="178" spans="4:4">
      <c r="D178" s="3"/>
    </row>
    <row r="179" spans="4:4">
      <c r="D179" s="3"/>
    </row>
    <row r="180" spans="4:4">
      <c r="D180" s="3"/>
    </row>
    <row r="181" spans="4:4">
      <c r="D181" s="3"/>
    </row>
    <row r="182" spans="4:4">
      <c r="D182" s="3"/>
    </row>
    <row r="183" spans="4:4">
      <c r="D183" s="3"/>
    </row>
    <row r="184" spans="4:4">
      <c r="D184" s="3"/>
    </row>
    <row r="185" spans="4:4">
      <c r="D185" s="3"/>
    </row>
    <row r="186" spans="4:4">
      <c r="D186" s="3"/>
    </row>
    <row r="187" spans="4:4">
      <c r="D187" s="3"/>
    </row>
    <row r="188" spans="4:4">
      <c r="D188" s="3"/>
    </row>
    <row r="189" spans="4:4">
      <c r="D189" s="3"/>
    </row>
    <row r="190" spans="4:4">
      <c r="D190" s="3"/>
    </row>
    <row r="191" spans="4:4">
      <c r="D191" s="3"/>
    </row>
    <row r="192" spans="4:4">
      <c r="D192" s="3"/>
    </row>
    <row r="193" spans="4:4">
      <c r="D193" s="3"/>
    </row>
    <row r="194" spans="4:4">
      <c r="D194" s="3"/>
    </row>
    <row r="195" spans="4:4">
      <c r="D195" s="3"/>
    </row>
    <row r="196" spans="4:4">
      <c r="D196" s="3"/>
    </row>
    <row r="197" spans="4:4">
      <c r="D197" s="3"/>
    </row>
    <row r="198" spans="4:4">
      <c r="D198" s="3"/>
    </row>
    <row r="199" spans="4:4">
      <c r="D199" s="3"/>
    </row>
    <row r="200" spans="4:4">
      <c r="D200" s="3"/>
    </row>
    <row r="201" spans="4:4">
      <c r="D201" s="3"/>
    </row>
    <row r="202" spans="4:4">
      <c r="D202" s="3"/>
    </row>
    <row r="203" spans="4:4">
      <c r="D203" s="3"/>
    </row>
    <row r="204" spans="4:4">
      <c r="D204" s="3"/>
    </row>
    <row r="205" spans="4:4">
      <c r="D205" s="3"/>
    </row>
    <row r="206" spans="4:4">
      <c r="D206" s="3"/>
    </row>
    <row r="207" spans="4:4">
      <c r="D207" s="3"/>
    </row>
    <row r="208" spans="4:4">
      <c r="D208" s="3"/>
    </row>
    <row r="209" spans="4:4">
      <c r="D209" s="3"/>
    </row>
    <row r="210" spans="4:4">
      <c r="D210" s="3"/>
    </row>
    <row r="211" spans="4:4">
      <c r="D211" s="3"/>
    </row>
    <row r="212" spans="4:4">
      <c r="D212" s="3"/>
    </row>
    <row r="213" spans="4:4">
      <c r="D213" s="3"/>
    </row>
    <row r="214" spans="4:4">
      <c r="D214" s="3"/>
    </row>
    <row r="215" spans="4:4">
      <c r="D215" s="3"/>
    </row>
    <row r="216" spans="4:4">
      <c r="D216" s="3"/>
    </row>
    <row r="217" spans="4:4">
      <c r="D217" s="3"/>
    </row>
    <row r="218" spans="4:4">
      <c r="D218" s="3"/>
    </row>
    <row r="219" spans="4:4">
      <c r="D219" s="3"/>
    </row>
    <row r="220" spans="4:4">
      <c r="D220" s="3"/>
    </row>
    <row r="221" spans="4:4">
      <c r="D221" s="3"/>
    </row>
    <row r="222" spans="4:4">
      <c r="D222" s="3"/>
    </row>
    <row r="223" spans="4:4">
      <c r="D223" s="3"/>
    </row>
    <row r="224" spans="4:4">
      <c r="D224" s="3"/>
    </row>
    <row r="225" spans="4:4">
      <c r="D225" s="3"/>
    </row>
    <row r="226" spans="4:4">
      <c r="D226" s="3"/>
    </row>
    <row r="227" spans="4:4">
      <c r="D227" s="3"/>
    </row>
    <row r="228" spans="4:4">
      <c r="D228" s="3"/>
    </row>
    <row r="229" spans="4:4">
      <c r="D229" s="3"/>
    </row>
    <row r="230" spans="4:4">
      <c r="D230" s="3"/>
    </row>
    <row r="231" spans="4:4">
      <c r="D231" s="3"/>
    </row>
    <row r="232" spans="4:4">
      <c r="D232" s="3"/>
    </row>
    <row r="233" spans="4:4">
      <c r="D233" s="3"/>
    </row>
    <row r="234" spans="4:4">
      <c r="D234" s="3"/>
    </row>
    <row r="235" spans="4:4">
      <c r="D235" s="3"/>
    </row>
    <row r="236" spans="4:4">
      <c r="D236" s="3"/>
    </row>
    <row r="237" spans="4:4">
      <c r="D237" s="3"/>
    </row>
    <row r="238" spans="4:4">
      <c r="D238" s="3"/>
    </row>
    <row r="239" spans="4:4">
      <c r="D239" s="3"/>
    </row>
    <row r="240" spans="4:4">
      <c r="D240" s="3"/>
    </row>
    <row r="241" spans="4:4">
      <c r="D241" s="3"/>
    </row>
    <row r="242" spans="4:4">
      <c r="D242" s="3"/>
    </row>
    <row r="243" spans="4:4">
      <c r="D243" s="3"/>
    </row>
    <row r="244" spans="4:4">
      <c r="D244" s="3"/>
    </row>
    <row r="245" spans="4:4">
      <c r="D245" s="3"/>
    </row>
    <row r="246" spans="4:4">
      <c r="D246" s="3"/>
    </row>
    <row r="247" spans="4:4">
      <c r="D247" s="3"/>
    </row>
    <row r="248" spans="4:4">
      <c r="D248" s="3"/>
    </row>
    <row r="249" spans="4:4">
      <c r="D249" s="3"/>
    </row>
    <row r="250" spans="4:4">
      <c r="D250" s="3"/>
    </row>
    <row r="251" spans="4:4">
      <c r="D251" s="3"/>
    </row>
    <row r="252" spans="4:4">
      <c r="D252" s="3"/>
    </row>
    <row r="253" spans="4:4">
      <c r="D253" s="3"/>
    </row>
    <row r="254" spans="4:4">
      <c r="D254" s="3"/>
    </row>
    <row r="255" spans="4:4">
      <c r="D255" s="3"/>
    </row>
    <row r="256" spans="4:4">
      <c r="D256" s="3"/>
    </row>
    <row r="257" spans="4:4">
      <c r="D257" s="3"/>
    </row>
    <row r="258" spans="4:4">
      <c r="D258" s="3"/>
    </row>
    <row r="259" spans="4:4">
      <c r="D259" s="3"/>
    </row>
    <row r="260" spans="4:4">
      <c r="D260" s="3"/>
    </row>
    <row r="261" spans="4:4">
      <c r="D261" s="3"/>
    </row>
    <row r="262" spans="4:4">
      <c r="D262" s="3"/>
    </row>
    <row r="263" spans="4:4">
      <c r="D263" s="3"/>
    </row>
    <row r="264" spans="4:4">
      <c r="D264" s="3"/>
    </row>
    <row r="265" spans="4:4">
      <c r="D265" s="3"/>
    </row>
    <row r="266" spans="4:4">
      <c r="D266" s="3"/>
    </row>
    <row r="267" spans="4:4">
      <c r="D267" s="3"/>
    </row>
    <row r="268" spans="4:4">
      <c r="D268" s="3"/>
    </row>
    <row r="269" spans="4:4">
      <c r="D269" s="3"/>
    </row>
    <row r="270" spans="4:4">
      <c r="D270" s="3"/>
    </row>
    <row r="271" spans="4:4">
      <c r="D271" s="3"/>
    </row>
    <row r="272" spans="4:4">
      <c r="D272" s="3"/>
    </row>
    <row r="273" spans="4:4">
      <c r="D273" s="3"/>
    </row>
    <row r="274" spans="4:4">
      <c r="D274" s="3"/>
    </row>
    <row r="275" spans="4:4">
      <c r="D275" s="3"/>
    </row>
    <row r="276" spans="4:4">
      <c r="D276" s="3"/>
    </row>
    <row r="277" spans="4:4">
      <c r="D277" s="3"/>
    </row>
    <row r="278" spans="4:4">
      <c r="D278" s="3"/>
    </row>
    <row r="279" spans="4:4">
      <c r="D279" s="3"/>
    </row>
    <row r="280" spans="4:4">
      <c r="D280" s="3"/>
    </row>
    <row r="281" spans="4:4">
      <c r="D281" s="3"/>
    </row>
    <row r="282" spans="4:4">
      <c r="D282" s="3"/>
    </row>
    <row r="283" spans="4:4">
      <c r="D283" s="3"/>
    </row>
    <row r="284" spans="4:4">
      <c r="D284" s="3"/>
    </row>
    <row r="285" spans="4:4">
      <c r="D285" s="3"/>
    </row>
    <row r="286" spans="4:4">
      <c r="D286" s="3"/>
    </row>
    <row r="287" spans="4:4">
      <c r="D287" s="3"/>
    </row>
    <row r="288" spans="4:4">
      <c r="D288" s="3"/>
    </row>
    <row r="289" spans="4:4">
      <c r="D289" s="3"/>
    </row>
    <row r="290" spans="4:4">
      <c r="D290" s="3"/>
    </row>
    <row r="291" spans="4:4">
      <c r="D291" s="3"/>
    </row>
    <row r="292" spans="4:4">
      <c r="D292" s="3"/>
    </row>
    <row r="293" spans="4:4">
      <c r="D293" s="3"/>
    </row>
    <row r="294" spans="4:4">
      <c r="D294" s="3"/>
    </row>
    <row r="295" spans="4:4">
      <c r="D295" s="3"/>
    </row>
    <row r="296" spans="4:4">
      <c r="D296" s="3"/>
    </row>
    <row r="297" spans="4:4">
      <c r="D297" s="3"/>
    </row>
    <row r="298" spans="4:4">
      <c r="D298" s="3"/>
    </row>
    <row r="299" spans="4:4">
      <c r="D299" s="3"/>
    </row>
    <row r="300" spans="4:4">
      <c r="D300" s="3"/>
    </row>
    <row r="301" spans="4:4">
      <c r="D301" s="3"/>
    </row>
    <row r="302" spans="4:4">
      <c r="D302" s="3"/>
    </row>
    <row r="303" spans="4:4">
      <c r="D303" s="3"/>
    </row>
    <row r="304" spans="4:4">
      <c r="D304" s="3"/>
    </row>
    <row r="305" spans="4:4">
      <c r="D305" s="3"/>
    </row>
    <row r="306" spans="4:4">
      <c r="D306" s="3"/>
    </row>
    <row r="307" spans="4:4">
      <c r="D307" s="3"/>
    </row>
    <row r="308" spans="4:4">
      <c r="D308" s="3"/>
    </row>
    <row r="309" spans="4:4">
      <c r="D309" s="3"/>
    </row>
    <row r="310" spans="4:4">
      <c r="D310" s="3"/>
    </row>
    <row r="311" spans="4:4">
      <c r="D311" s="3"/>
    </row>
    <row r="312" spans="4:4">
      <c r="D312" s="3"/>
    </row>
    <row r="313" spans="4:4">
      <c r="D313" s="3"/>
    </row>
    <row r="314" spans="4:4">
      <c r="D314" s="3"/>
    </row>
    <row r="315" spans="4:4">
      <c r="D315" s="3"/>
    </row>
    <row r="316" spans="4:4">
      <c r="D316" s="3"/>
    </row>
    <row r="317" spans="4:4">
      <c r="D317" s="3"/>
    </row>
    <row r="318" spans="4:4">
      <c r="D318" s="3"/>
    </row>
    <row r="319" spans="4:4">
      <c r="D319" s="3"/>
    </row>
    <row r="320" spans="4:4">
      <c r="D320" s="3"/>
    </row>
    <row r="321" spans="4:4">
      <c r="D321" s="3"/>
    </row>
    <row r="322" spans="4:4">
      <c r="D322" s="3"/>
    </row>
    <row r="323" spans="4:4">
      <c r="D323" s="3"/>
    </row>
    <row r="324" spans="4:4">
      <c r="D324" s="3"/>
    </row>
    <row r="325" spans="4:4">
      <c r="D325" s="3"/>
    </row>
    <row r="326" spans="4:4">
      <c r="D326" s="3"/>
    </row>
    <row r="327" spans="4:4">
      <c r="D327" s="3"/>
    </row>
    <row r="328" spans="4:4">
      <c r="D328" s="3"/>
    </row>
    <row r="329" spans="4:4">
      <c r="D329" s="3"/>
    </row>
    <row r="330" spans="4:4">
      <c r="D330" s="3"/>
    </row>
    <row r="331" spans="4:4">
      <c r="D331" s="3"/>
    </row>
    <row r="332" spans="4:4">
      <c r="D332" s="3"/>
    </row>
    <row r="333" spans="4:4">
      <c r="D333" s="3"/>
    </row>
    <row r="334" spans="4:4">
      <c r="D334" s="3"/>
    </row>
    <row r="335" spans="4:4">
      <c r="D335" s="3"/>
    </row>
    <row r="336" spans="4:4">
      <c r="D336" s="3"/>
    </row>
    <row r="337" spans="4:4">
      <c r="D337" s="3"/>
    </row>
    <row r="338" spans="4:4">
      <c r="D338" s="3"/>
    </row>
    <row r="339" spans="4:4">
      <c r="D339" s="3"/>
    </row>
    <row r="340" spans="4:4">
      <c r="D340" s="3"/>
    </row>
    <row r="341" spans="4:4">
      <c r="D341" s="3"/>
    </row>
    <row r="342" spans="4:4">
      <c r="D342" s="3"/>
    </row>
    <row r="343" spans="4:4">
      <c r="D343" s="3"/>
    </row>
    <row r="344" spans="4:4">
      <c r="D344" s="3"/>
    </row>
    <row r="345" spans="4:4">
      <c r="D345" s="3"/>
    </row>
    <row r="346" spans="4:4">
      <c r="D346" s="3"/>
    </row>
    <row r="347" spans="4:4">
      <c r="D347" s="3"/>
    </row>
    <row r="348" spans="4:4">
      <c r="D348" s="3"/>
    </row>
    <row r="349" spans="4:4">
      <c r="D349" s="3"/>
    </row>
    <row r="350" spans="4:4">
      <c r="D350" s="3"/>
    </row>
    <row r="351" spans="4:4">
      <c r="D351" s="3"/>
    </row>
    <row r="352" spans="4:4">
      <c r="D352" s="3"/>
    </row>
    <row r="353" spans="4:4">
      <c r="D353" s="3"/>
    </row>
    <row r="354" spans="4:4">
      <c r="D354" s="3"/>
    </row>
    <row r="355" spans="4:4">
      <c r="D355" s="3"/>
    </row>
    <row r="356" spans="4:4">
      <c r="D356" s="3"/>
    </row>
    <row r="357" spans="4:4">
      <c r="D357" s="3"/>
    </row>
    <row r="358" spans="4:4">
      <c r="D358" s="3"/>
    </row>
    <row r="359" spans="4:4">
      <c r="D359" s="3"/>
    </row>
    <row r="360" spans="4:4">
      <c r="D360" s="3"/>
    </row>
    <row r="361" spans="4:4">
      <c r="D361" s="3"/>
    </row>
    <row r="362" spans="4:4">
      <c r="D362" s="3"/>
    </row>
    <row r="363" spans="4:4">
      <c r="D363" s="3"/>
    </row>
    <row r="364" spans="4:4">
      <c r="D364" s="3"/>
    </row>
    <row r="365" spans="4:4">
      <c r="D365" s="3"/>
    </row>
    <row r="366" spans="4:4">
      <c r="D366" s="3"/>
    </row>
    <row r="367" spans="4:4">
      <c r="D367" s="3"/>
    </row>
    <row r="368" spans="4:4">
      <c r="D368" s="3"/>
    </row>
    <row r="369" spans="4:4">
      <c r="D369" s="3"/>
    </row>
    <row r="370" spans="4:4">
      <c r="D370" s="3"/>
    </row>
    <row r="371" spans="4:4">
      <c r="D371" s="3"/>
    </row>
    <row r="372" spans="4:4">
      <c r="D372" s="3"/>
    </row>
    <row r="373" spans="4:4">
      <c r="D373" s="3"/>
    </row>
    <row r="374" spans="4:4">
      <c r="D374" s="3"/>
    </row>
    <row r="375" spans="4:4">
      <c r="D375" s="3"/>
    </row>
    <row r="376" spans="4:4">
      <c r="D376" s="3"/>
    </row>
    <row r="377" spans="4:4">
      <c r="D377" s="3"/>
    </row>
    <row r="378" spans="4:4">
      <c r="D378" s="3"/>
    </row>
    <row r="379" spans="4:4">
      <c r="D379" s="3"/>
    </row>
    <row r="380" spans="4:4">
      <c r="D380" s="3"/>
    </row>
    <row r="381" spans="4:4">
      <c r="D381" s="3"/>
    </row>
    <row r="382" spans="4:4">
      <c r="D382" s="3"/>
    </row>
    <row r="383" spans="4:4">
      <c r="D383" s="3"/>
    </row>
    <row r="384" spans="4:4">
      <c r="D384" s="3"/>
    </row>
    <row r="385" spans="4:4">
      <c r="D385" s="3"/>
    </row>
    <row r="386" spans="4:4">
      <c r="D386" s="3"/>
    </row>
    <row r="387" spans="4:4">
      <c r="D387" s="3"/>
    </row>
    <row r="388" spans="4:4">
      <c r="D388" s="3"/>
    </row>
    <row r="389" spans="4:4">
      <c r="D389" s="3"/>
    </row>
    <row r="390" spans="4:4">
      <c r="D390" s="3"/>
    </row>
    <row r="391" spans="4:4">
      <c r="D391" s="3"/>
    </row>
    <row r="392" spans="4:4">
      <c r="D392" s="3"/>
    </row>
    <row r="393" spans="4:4">
      <c r="D393" s="3"/>
    </row>
    <row r="394" spans="4:4">
      <c r="D394" s="3"/>
    </row>
    <row r="395" spans="4:4">
      <c r="D395" s="3"/>
    </row>
    <row r="396" spans="4:4">
      <c r="D396" s="3"/>
    </row>
    <row r="397" spans="4:4">
      <c r="D397" s="3"/>
    </row>
    <row r="398" spans="4:4">
      <c r="D398" s="3"/>
    </row>
    <row r="399" spans="4:4">
      <c r="D399" s="3"/>
    </row>
    <row r="400" spans="4:4">
      <c r="D400" s="3"/>
    </row>
    <row r="401" spans="4:4">
      <c r="D401" s="3"/>
    </row>
    <row r="402" spans="4:4">
      <c r="D402" s="3"/>
    </row>
    <row r="403" spans="4:4">
      <c r="D403" s="3"/>
    </row>
    <row r="404" spans="4:4">
      <c r="D404" s="3"/>
    </row>
    <row r="405" spans="4:4">
      <c r="D405" s="3"/>
    </row>
    <row r="406" spans="4:4">
      <c r="D406" s="3"/>
    </row>
    <row r="407" spans="4:4">
      <c r="D407" s="3"/>
    </row>
    <row r="408" spans="4:4">
      <c r="D408" s="3"/>
    </row>
    <row r="409" spans="4:4">
      <c r="D409" s="3"/>
    </row>
    <row r="410" spans="4:4">
      <c r="D410" s="3"/>
    </row>
    <row r="411" spans="4:4">
      <c r="D411" s="3"/>
    </row>
    <row r="412" spans="4:4">
      <c r="D412" s="3"/>
    </row>
    <row r="413" spans="4:4">
      <c r="D413" s="3"/>
    </row>
    <row r="414" spans="4:4">
      <c r="D414" s="3"/>
    </row>
    <row r="415" spans="4:4">
      <c r="D415" s="3"/>
    </row>
    <row r="416" spans="4:4">
      <c r="D416" s="3"/>
    </row>
    <row r="417" spans="4:4">
      <c r="D417" s="3"/>
    </row>
    <row r="418" spans="4:4">
      <c r="D418" s="3"/>
    </row>
    <row r="419" spans="4:4">
      <c r="D419" s="3"/>
    </row>
    <row r="420" spans="4:4">
      <c r="D420" s="3"/>
    </row>
    <row r="421" spans="4:4">
      <c r="D421" s="3"/>
    </row>
    <row r="422" spans="4:4">
      <c r="D422" s="3"/>
    </row>
    <row r="423" spans="4:4">
      <c r="D423" s="3"/>
    </row>
    <row r="424" spans="4:4">
      <c r="D424" s="3"/>
    </row>
    <row r="425" spans="4:4">
      <c r="D425" s="3"/>
    </row>
    <row r="426" spans="4:4">
      <c r="D426" s="3"/>
    </row>
    <row r="427" spans="4:4">
      <c r="D427" s="3"/>
    </row>
    <row r="428" spans="4:4">
      <c r="D428" s="3"/>
    </row>
    <row r="429" spans="4:4">
      <c r="D429" s="3"/>
    </row>
    <row r="430" spans="4:4">
      <c r="D430" s="3"/>
    </row>
    <row r="431" spans="4:4">
      <c r="D431" s="3"/>
    </row>
    <row r="432" spans="4:4">
      <c r="D432" s="3"/>
    </row>
    <row r="433" spans="4:4">
      <c r="D433" s="3"/>
    </row>
    <row r="434" spans="4:4">
      <c r="D434" s="3"/>
    </row>
    <row r="435" spans="4:4">
      <c r="D435" s="3"/>
    </row>
    <row r="436" spans="4:4">
      <c r="D436" s="3"/>
    </row>
    <row r="437" spans="4:4">
      <c r="D437" s="3"/>
    </row>
    <row r="438" spans="4:4">
      <c r="D438" s="3"/>
    </row>
    <row r="439" spans="4:4">
      <c r="D439" s="3"/>
    </row>
    <row r="440" spans="4:4">
      <c r="D440" s="3"/>
    </row>
    <row r="441" spans="4:4">
      <c r="D441" s="3"/>
    </row>
    <row r="442" spans="4:4">
      <c r="D442" s="3"/>
    </row>
    <row r="443" spans="4:4">
      <c r="D443" s="3"/>
    </row>
    <row r="444" spans="4:4">
      <c r="D444" s="3"/>
    </row>
    <row r="445" spans="4:4">
      <c r="D445" s="3"/>
    </row>
    <row r="446" spans="4:4">
      <c r="D446" s="3"/>
    </row>
    <row r="447" spans="4:4">
      <c r="D447" s="3"/>
    </row>
    <row r="448" spans="4:4">
      <c r="D448" s="3"/>
    </row>
    <row r="449" spans="4:4">
      <c r="D449" s="3"/>
    </row>
    <row r="450" spans="4:4">
      <c r="D450" s="3"/>
    </row>
    <row r="451" spans="4:4">
      <c r="D451" s="3"/>
    </row>
    <row r="452" spans="4:4">
      <c r="D452" s="3"/>
    </row>
    <row r="453" spans="4:4">
      <c r="D453" s="3"/>
    </row>
    <row r="454" spans="4:4">
      <c r="D454" s="3"/>
    </row>
    <row r="455" spans="4:4">
      <c r="D455" s="3"/>
    </row>
    <row r="456" spans="4:4">
      <c r="D456" s="3"/>
    </row>
    <row r="457" spans="4:4">
      <c r="D457" s="3"/>
    </row>
    <row r="458" spans="4:4">
      <c r="D458" s="3"/>
    </row>
    <row r="459" spans="4:4">
      <c r="D459" s="3"/>
    </row>
    <row r="460" spans="4:4">
      <c r="D460" s="3"/>
    </row>
    <row r="461" spans="4:4">
      <c r="D461" s="3"/>
    </row>
    <row r="462" spans="4:4">
      <c r="D462" s="3"/>
    </row>
    <row r="463" spans="4:4">
      <c r="D463" s="3"/>
    </row>
    <row r="464" spans="4:4">
      <c r="D464" s="3"/>
    </row>
    <row r="465" spans="4:4">
      <c r="D465" s="3"/>
    </row>
    <row r="466" spans="4:4">
      <c r="D466" s="3"/>
    </row>
    <row r="467" spans="4:4">
      <c r="D467" s="3"/>
    </row>
    <row r="468" spans="4:4">
      <c r="D468" s="3"/>
    </row>
    <row r="469" spans="4:4">
      <c r="D469" s="3"/>
    </row>
    <row r="470" spans="4:4">
      <c r="D470" s="3"/>
    </row>
    <row r="471" spans="4:4">
      <c r="D471" s="3"/>
    </row>
    <row r="472" spans="4:4">
      <c r="D472" s="3"/>
    </row>
    <row r="473" spans="4:4">
      <c r="D473" s="3"/>
    </row>
    <row r="474" spans="4:4">
      <c r="D474" s="3"/>
    </row>
    <row r="475" spans="4:4">
      <c r="D475" s="3"/>
    </row>
    <row r="476" spans="4:4">
      <c r="D476" s="3"/>
    </row>
    <row r="477" spans="4:4">
      <c r="D477" s="3"/>
    </row>
    <row r="478" spans="4:4">
      <c r="D478" s="3"/>
    </row>
    <row r="479" spans="4:4">
      <c r="D479" s="3"/>
    </row>
    <row r="480" spans="4:4">
      <c r="D480" s="3"/>
    </row>
    <row r="481" spans="4:4">
      <c r="D481" s="3"/>
    </row>
    <row r="482" spans="4:4">
      <c r="D482" s="3"/>
    </row>
    <row r="483" spans="4:4">
      <c r="D483" s="3"/>
    </row>
    <row r="484" spans="4:4">
      <c r="D484" s="3"/>
    </row>
    <row r="485" spans="4:4">
      <c r="D485" s="3"/>
    </row>
    <row r="486" spans="4:4">
      <c r="D486" s="3"/>
    </row>
    <row r="487" spans="4:4">
      <c r="D487" s="3"/>
    </row>
    <row r="488" spans="4:4">
      <c r="D488" s="3"/>
    </row>
    <row r="489" spans="4:4">
      <c r="D489" s="3"/>
    </row>
    <row r="490" spans="4:4">
      <c r="D490" s="3"/>
    </row>
    <row r="491" spans="4:4">
      <c r="D491" s="3"/>
    </row>
    <row r="492" spans="4:4">
      <c r="D492" s="3"/>
    </row>
    <row r="493" spans="4:4">
      <c r="D493" s="3"/>
    </row>
    <row r="494" spans="4:4">
      <c r="D494" s="3"/>
    </row>
    <row r="495" spans="4:4">
      <c r="D495" s="3"/>
    </row>
    <row r="496" spans="4:4">
      <c r="D496" s="3"/>
    </row>
    <row r="497" spans="4:4">
      <c r="D497" s="3"/>
    </row>
    <row r="498" spans="4:4">
      <c r="D498" s="3"/>
    </row>
    <row r="499" spans="4:4">
      <c r="D499" s="3"/>
    </row>
    <row r="500" spans="4:4">
      <c r="D500" s="3"/>
    </row>
    <row r="501" spans="4:4">
      <c r="D501" s="3"/>
    </row>
    <row r="502" spans="4:4">
      <c r="D502" s="3"/>
    </row>
    <row r="503" spans="4:4">
      <c r="D503" s="3"/>
    </row>
    <row r="504" spans="4:4">
      <c r="D504" s="3"/>
    </row>
    <row r="505" spans="4:4">
      <c r="D505" s="3"/>
    </row>
    <row r="506" spans="4:4">
      <c r="D506" s="3"/>
    </row>
    <row r="507" spans="4:4">
      <c r="D507" s="3"/>
    </row>
    <row r="508" spans="4:4">
      <c r="D508" s="3"/>
    </row>
    <row r="509" spans="4:4">
      <c r="D509" s="3"/>
    </row>
    <row r="510" spans="4:4">
      <c r="D510" s="3"/>
    </row>
    <row r="511" spans="4:4">
      <c r="D511" s="3"/>
    </row>
    <row r="512" spans="4:4">
      <c r="D512" s="3"/>
    </row>
    <row r="513" spans="4:4">
      <c r="D513" s="3"/>
    </row>
    <row r="514" spans="4:4">
      <c r="D514" s="3"/>
    </row>
    <row r="515" spans="4:4">
      <c r="D515" s="3"/>
    </row>
    <row r="516" spans="4:4">
      <c r="D516" s="3"/>
    </row>
    <row r="517" spans="4:4">
      <c r="D517" s="3"/>
    </row>
    <row r="518" spans="4:4">
      <c r="D518" s="3"/>
    </row>
    <row r="519" spans="4:4">
      <c r="D519" s="3"/>
    </row>
    <row r="520" spans="4:4">
      <c r="D520" s="3"/>
    </row>
    <row r="521" spans="4:4">
      <c r="D521" s="3"/>
    </row>
    <row r="522" spans="4:4">
      <c r="D522" s="3"/>
    </row>
    <row r="523" spans="4:4">
      <c r="D523" s="3"/>
    </row>
    <row r="524" spans="4:4">
      <c r="D524" s="3"/>
    </row>
    <row r="525" spans="4:4">
      <c r="D525" s="3"/>
    </row>
    <row r="526" spans="4:4">
      <c r="D526" s="3"/>
    </row>
    <row r="527" spans="4:4">
      <c r="D527" s="3"/>
    </row>
    <row r="528" spans="4:4">
      <c r="D528" s="3"/>
    </row>
    <row r="529" spans="4:4">
      <c r="D529" s="3"/>
    </row>
    <row r="530" spans="4:4">
      <c r="D530" s="3"/>
    </row>
    <row r="531" spans="4:4">
      <c r="D531" s="3"/>
    </row>
    <row r="532" spans="4:4">
      <c r="D532" s="3"/>
    </row>
    <row r="533" spans="4:4">
      <c r="D533" s="3"/>
    </row>
    <row r="534" spans="4:4">
      <c r="D534" s="3"/>
    </row>
    <row r="535" spans="4:4">
      <c r="D535" s="3"/>
    </row>
    <row r="536" spans="4:4">
      <c r="D536" s="3"/>
    </row>
    <row r="537" spans="4:4">
      <c r="D537" s="3"/>
    </row>
    <row r="538" spans="4:4">
      <c r="D538" s="3"/>
    </row>
    <row r="539" spans="4:4">
      <c r="D539" s="3"/>
    </row>
    <row r="540" spans="4:4">
      <c r="D540" s="3"/>
    </row>
    <row r="541" spans="4:4">
      <c r="D541" s="3"/>
    </row>
    <row r="542" spans="4:4">
      <c r="D542" s="3"/>
    </row>
    <row r="543" spans="4:4">
      <c r="D543" s="3"/>
    </row>
    <row r="544" spans="4:4">
      <c r="D544" s="3"/>
    </row>
    <row r="545" spans="4:4">
      <c r="D545" s="3"/>
    </row>
    <row r="546" spans="4:4">
      <c r="D546" s="3"/>
    </row>
    <row r="547" spans="4:4">
      <c r="D547" s="3"/>
    </row>
    <row r="548" spans="4:4">
      <c r="D548" s="3"/>
    </row>
    <row r="549" spans="4:4">
      <c r="D549" s="3"/>
    </row>
    <row r="550" spans="4:4">
      <c r="D550" s="3"/>
    </row>
    <row r="551" spans="4:4">
      <c r="D551" s="3"/>
    </row>
    <row r="552" spans="4:4">
      <c r="D552" s="3"/>
    </row>
    <row r="553" spans="4:4">
      <c r="D553" s="3"/>
    </row>
    <row r="554" spans="4:4">
      <c r="D554" s="3"/>
    </row>
    <row r="555" spans="4:4">
      <c r="D555" s="3"/>
    </row>
    <row r="556" spans="4:4">
      <c r="D556" s="3"/>
    </row>
    <row r="557" spans="4:4">
      <c r="D557" s="3"/>
    </row>
    <row r="558" spans="4:4">
      <c r="D558" s="3"/>
    </row>
    <row r="559" spans="4:4">
      <c r="D559" s="3"/>
    </row>
    <row r="560" spans="4:4">
      <c r="D560" s="3"/>
    </row>
    <row r="561" spans="4:4">
      <c r="D561" s="3"/>
    </row>
    <row r="562" spans="4:4">
      <c r="D562" s="3"/>
    </row>
    <row r="563" spans="4:4">
      <c r="D563" s="3"/>
    </row>
    <row r="564" spans="4:4">
      <c r="D564" s="3"/>
    </row>
    <row r="565" spans="4:4">
      <c r="D565" s="3"/>
    </row>
    <row r="566" spans="4:4">
      <c r="D566" s="3"/>
    </row>
    <row r="567" spans="4:4">
      <c r="D567" s="3"/>
    </row>
    <row r="568" spans="4:4">
      <c r="D568" s="3"/>
    </row>
    <row r="569" spans="4:4">
      <c r="D569" s="3"/>
    </row>
    <row r="570" spans="4:4">
      <c r="D570" s="3"/>
    </row>
    <row r="571" spans="4:4">
      <c r="D571" s="3"/>
    </row>
    <row r="572" spans="4:4">
      <c r="D572" s="3"/>
    </row>
    <row r="573" spans="4:4">
      <c r="D573" s="3"/>
    </row>
    <row r="574" spans="4:4">
      <c r="D574" s="3"/>
    </row>
    <row r="575" spans="4:4">
      <c r="D575" s="3"/>
    </row>
    <row r="576" spans="4:4">
      <c r="D576" s="3"/>
    </row>
    <row r="577" spans="4:4">
      <c r="D577" s="3"/>
    </row>
    <row r="578" spans="4:4">
      <c r="D578" s="3"/>
    </row>
    <row r="579" spans="4:4">
      <c r="D579" s="3"/>
    </row>
    <row r="580" spans="4:4">
      <c r="D580" s="3"/>
    </row>
    <row r="581" spans="4:4">
      <c r="D581" s="3"/>
    </row>
    <row r="582" spans="4:4">
      <c r="D582" s="3"/>
    </row>
    <row r="583" spans="4:4">
      <c r="D583" s="3"/>
    </row>
    <row r="584" spans="4:4">
      <c r="D584" s="3"/>
    </row>
    <row r="585" spans="4:4">
      <c r="D585" s="3"/>
    </row>
    <row r="586" spans="4:4">
      <c r="D586" s="3"/>
    </row>
    <row r="587" spans="4:4">
      <c r="D587" s="3"/>
    </row>
    <row r="588" spans="4:4">
      <c r="D588" s="3"/>
    </row>
    <row r="589" spans="4:4">
      <c r="D589" s="3"/>
    </row>
    <row r="590" spans="4:4">
      <c r="D590" s="3"/>
    </row>
    <row r="591" spans="4:4">
      <c r="D591" s="3"/>
    </row>
    <row r="592" spans="4:4">
      <c r="D592" s="3"/>
    </row>
    <row r="593" spans="4:4">
      <c r="D593" s="3"/>
    </row>
    <row r="594" spans="4:4">
      <c r="D594" s="3"/>
    </row>
    <row r="595" spans="4:4">
      <c r="D595" s="3"/>
    </row>
    <row r="596" spans="4:4">
      <c r="D596" s="3"/>
    </row>
    <row r="597" spans="4:4">
      <c r="D597" s="3"/>
    </row>
    <row r="598" spans="4:4">
      <c r="D598" s="3"/>
    </row>
    <row r="599" spans="4:4">
      <c r="D599" s="3"/>
    </row>
    <row r="600" spans="4:4">
      <c r="D600" s="3"/>
    </row>
    <row r="601" spans="4:4">
      <c r="D601" s="3"/>
    </row>
    <row r="602" spans="4:4">
      <c r="D602" s="3"/>
    </row>
    <row r="603" spans="4:4">
      <c r="D603" s="3"/>
    </row>
    <row r="604" spans="4:4">
      <c r="D604" s="3"/>
    </row>
    <row r="605" spans="4:4">
      <c r="D605" s="3"/>
    </row>
    <row r="606" spans="4:4">
      <c r="D606" s="3"/>
    </row>
    <row r="607" spans="4:4">
      <c r="D607" s="3"/>
    </row>
    <row r="608" spans="4:4">
      <c r="D608" s="3"/>
    </row>
    <row r="609" spans="4:4">
      <c r="D609" s="3"/>
    </row>
    <row r="610" spans="4:4">
      <c r="D610" s="3"/>
    </row>
    <row r="611" spans="4:4">
      <c r="D611" s="3"/>
    </row>
    <row r="612" spans="4:4">
      <c r="D612" s="3"/>
    </row>
    <row r="613" spans="4:4">
      <c r="D613" s="3"/>
    </row>
    <row r="614" spans="4:4">
      <c r="D614" s="3"/>
    </row>
    <row r="615" spans="4:4">
      <c r="D615" s="3"/>
    </row>
    <row r="616" spans="4:4">
      <c r="D616" s="3"/>
    </row>
    <row r="617" spans="4:4">
      <c r="D617" s="3"/>
    </row>
    <row r="618" spans="4:4">
      <c r="D618" s="3"/>
    </row>
    <row r="619" spans="4:4">
      <c r="D619" s="3"/>
    </row>
    <row r="620" spans="4:4">
      <c r="D620" s="3"/>
    </row>
    <row r="621" spans="4:4">
      <c r="D621" s="3"/>
    </row>
    <row r="622" spans="4:4">
      <c r="D622" s="3"/>
    </row>
    <row r="623" spans="4:4">
      <c r="D623" s="3"/>
    </row>
    <row r="624" spans="4:4">
      <c r="D624" s="3"/>
    </row>
    <row r="625" spans="4:4">
      <c r="D625" s="3"/>
    </row>
    <row r="626" spans="4:4">
      <c r="D626" s="3"/>
    </row>
    <row r="627" spans="4:4">
      <c r="D627" s="3"/>
    </row>
    <row r="628" spans="4:4">
      <c r="D628" s="3"/>
    </row>
    <row r="629" spans="4:4">
      <c r="D629" s="3"/>
    </row>
    <row r="630" spans="4:4">
      <c r="D630" s="3"/>
    </row>
    <row r="631" spans="4:4">
      <c r="D631" s="3"/>
    </row>
    <row r="632" spans="4:4">
      <c r="D632" s="3"/>
    </row>
    <row r="633" spans="4:4">
      <c r="D633" s="3"/>
    </row>
    <row r="634" spans="4:4">
      <c r="D634" s="3"/>
    </row>
    <row r="635" spans="4:4">
      <c r="D635" s="3"/>
    </row>
    <row r="636" spans="4:4">
      <c r="D636" s="3"/>
    </row>
    <row r="637" spans="4:4">
      <c r="D637" s="3"/>
    </row>
    <row r="638" spans="4:4">
      <c r="D638" s="3"/>
    </row>
    <row r="639" spans="4:4">
      <c r="D639" s="3"/>
    </row>
    <row r="640" spans="4:4">
      <c r="D640" s="3"/>
    </row>
    <row r="641" spans="4:4">
      <c r="D641" s="3"/>
    </row>
    <row r="642" spans="4:4">
      <c r="D642" s="3"/>
    </row>
    <row r="643" spans="4:4">
      <c r="D643" s="3"/>
    </row>
    <row r="644" spans="4:4">
      <c r="D644" s="3"/>
    </row>
    <row r="645" spans="4:4">
      <c r="D645" s="3"/>
    </row>
    <row r="646" spans="4:4">
      <c r="D646" s="3"/>
    </row>
    <row r="647" spans="4:4">
      <c r="D647" s="3"/>
    </row>
    <row r="648" spans="4:4">
      <c r="D648" s="3"/>
    </row>
    <row r="649" spans="4:4">
      <c r="D649" s="3"/>
    </row>
    <row r="650" spans="4:4">
      <c r="D650" s="3"/>
    </row>
    <row r="651" spans="4:4">
      <c r="D651" s="3"/>
    </row>
    <row r="652" spans="4:4">
      <c r="D652" s="3"/>
    </row>
    <row r="653" spans="4:4">
      <c r="D653" s="3"/>
    </row>
    <row r="654" spans="4:4">
      <c r="D654" s="3"/>
    </row>
    <row r="655" spans="4:4">
      <c r="D655" s="3"/>
    </row>
    <row r="656" spans="4:4">
      <c r="D656" s="3"/>
    </row>
    <row r="657" spans="4:4">
      <c r="D657" s="3"/>
    </row>
    <row r="658" spans="4:4">
      <c r="D658" s="3"/>
    </row>
    <row r="659" spans="4:4">
      <c r="D659" s="3"/>
    </row>
    <row r="660" spans="4:4">
      <c r="D660" s="3"/>
    </row>
    <row r="661" spans="4:4">
      <c r="D661" s="3"/>
    </row>
    <row r="662" spans="4:4">
      <c r="D662" s="3"/>
    </row>
    <row r="663" spans="4:4">
      <c r="D663" s="3"/>
    </row>
    <row r="664" spans="4:4">
      <c r="D664" s="3"/>
    </row>
    <row r="665" spans="4:4">
      <c r="D665" s="3"/>
    </row>
    <row r="666" spans="4:4">
      <c r="D666" s="3"/>
    </row>
    <row r="667" spans="4:4">
      <c r="D667" s="3"/>
    </row>
    <row r="668" spans="4:4">
      <c r="D668" s="3"/>
    </row>
    <row r="669" spans="4:4">
      <c r="D669" s="3"/>
    </row>
    <row r="670" spans="4:4">
      <c r="D670" s="3"/>
    </row>
    <row r="671" spans="4:4">
      <c r="D671" s="3"/>
    </row>
    <row r="672" spans="4:4">
      <c r="D672" s="3"/>
    </row>
    <row r="673" spans="4:4">
      <c r="D673" s="3"/>
    </row>
    <row r="674" spans="4:4">
      <c r="D674" s="3"/>
    </row>
    <row r="675" spans="4:4">
      <c r="D675" s="3"/>
    </row>
    <row r="676" spans="4:4">
      <c r="D676" s="3"/>
    </row>
    <row r="677" spans="4:4">
      <c r="D677" s="3"/>
    </row>
    <row r="678" spans="4:4">
      <c r="D678" s="3"/>
    </row>
    <row r="679" spans="4:4">
      <c r="D679" s="3"/>
    </row>
    <row r="680" spans="4:4">
      <c r="D680" s="3"/>
    </row>
    <row r="681" spans="4:4">
      <c r="D681" s="3"/>
    </row>
    <row r="682" spans="4:4">
      <c r="D682" s="3"/>
    </row>
    <row r="683" spans="4:4">
      <c r="D683" s="3"/>
    </row>
    <row r="684" spans="4:4">
      <c r="D684" s="3"/>
    </row>
    <row r="685" spans="4:4">
      <c r="D685" s="3"/>
    </row>
    <row r="686" spans="4:4">
      <c r="D686" s="3"/>
    </row>
    <row r="687" spans="4:4">
      <c r="D687" s="3"/>
    </row>
    <row r="688" spans="4:4">
      <c r="D688" s="3"/>
    </row>
    <row r="689" spans="4:4">
      <c r="D689" s="3"/>
    </row>
    <row r="690" spans="4:4">
      <c r="D690" s="3"/>
    </row>
    <row r="691" spans="4:4">
      <c r="D691" s="3"/>
    </row>
    <row r="692" spans="4:4">
      <c r="D692" s="3"/>
    </row>
    <row r="693" spans="4:4">
      <c r="D693" s="3"/>
    </row>
    <row r="694" spans="4:4">
      <c r="D694" s="3"/>
    </row>
    <row r="695" spans="4:4">
      <c r="D695" s="3"/>
    </row>
    <row r="696" spans="4:4">
      <c r="D696" s="3"/>
    </row>
    <row r="697" spans="4:4">
      <c r="D697" s="3"/>
    </row>
    <row r="698" spans="4:4">
      <c r="D698" s="3"/>
    </row>
    <row r="699" spans="4:4">
      <c r="D699" s="3"/>
    </row>
    <row r="700" spans="4:4">
      <c r="D700" s="3"/>
    </row>
    <row r="701" spans="4:4">
      <c r="D701" s="3"/>
    </row>
    <row r="702" spans="4:4">
      <c r="D702" s="3"/>
    </row>
    <row r="703" spans="4:4">
      <c r="D703" s="3"/>
    </row>
    <row r="704" spans="4:4">
      <c r="D704" s="3"/>
    </row>
    <row r="705" spans="4:4">
      <c r="D705" s="3"/>
    </row>
    <row r="706" spans="4:4">
      <c r="D706" s="3"/>
    </row>
    <row r="707" spans="4:4">
      <c r="D707" s="3"/>
    </row>
    <row r="708" spans="4:4">
      <c r="D708" s="3"/>
    </row>
    <row r="709" spans="4:4">
      <c r="D709" s="3"/>
    </row>
    <row r="710" spans="4:4">
      <c r="D710" s="3"/>
    </row>
    <row r="711" spans="4:4">
      <c r="D711" s="3"/>
    </row>
    <row r="712" spans="4:4">
      <c r="D712" s="3"/>
    </row>
    <row r="713" spans="4:4">
      <c r="D713" s="3"/>
    </row>
    <row r="714" spans="4:4">
      <c r="D714" s="3"/>
    </row>
    <row r="715" spans="4:4">
      <c r="D715" s="3"/>
    </row>
    <row r="716" spans="4:4">
      <c r="D716" s="3"/>
    </row>
    <row r="717" spans="4:4">
      <c r="D717" s="3"/>
    </row>
    <row r="718" spans="4:4">
      <c r="D718" s="3"/>
    </row>
    <row r="719" spans="4:4">
      <c r="D719" s="3"/>
    </row>
    <row r="720" spans="4:4">
      <c r="D720" s="3"/>
    </row>
    <row r="721" spans="4:4">
      <c r="D721" s="3"/>
    </row>
    <row r="722" spans="4:4">
      <c r="D722" s="3"/>
    </row>
    <row r="723" spans="4:4">
      <c r="D723" s="3"/>
    </row>
    <row r="724" spans="4:4">
      <c r="D724" s="3"/>
    </row>
    <row r="725" spans="4:4">
      <c r="D725" s="3"/>
    </row>
    <row r="726" spans="4:4">
      <c r="D726" s="3"/>
    </row>
    <row r="727" spans="4:4">
      <c r="D727" s="3"/>
    </row>
    <row r="728" spans="4:4">
      <c r="D728" s="3"/>
    </row>
    <row r="729" spans="4:4">
      <c r="D729" s="3"/>
    </row>
    <row r="730" spans="4:4">
      <c r="D730" s="3"/>
    </row>
    <row r="731" spans="4:4">
      <c r="D731" s="3"/>
    </row>
    <row r="732" spans="4:4">
      <c r="D732" s="3"/>
    </row>
    <row r="733" spans="4:4">
      <c r="D733" s="3"/>
    </row>
    <row r="734" spans="4:4">
      <c r="D734" s="3"/>
    </row>
    <row r="735" spans="4:4">
      <c r="D735" s="3"/>
    </row>
    <row r="736" spans="4:4">
      <c r="D736" s="3"/>
    </row>
    <row r="737" spans="4:4">
      <c r="D737" s="3"/>
    </row>
    <row r="738" spans="4:4">
      <c r="D738" s="3"/>
    </row>
    <row r="739" spans="4:4">
      <c r="D739" s="3"/>
    </row>
    <row r="740" spans="4:4">
      <c r="D740" s="3"/>
    </row>
    <row r="741" spans="4:4">
      <c r="D741" s="3"/>
    </row>
    <row r="742" spans="4:4">
      <c r="D742" s="3"/>
    </row>
    <row r="743" spans="4:4">
      <c r="D743" s="3"/>
    </row>
    <row r="744" spans="4:4">
      <c r="D744" s="3"/>
    </row>
    <row r="745" spans="4:4">
      <c r="D745" s="3"/>
    </row>
    <row r="746" spans="4:4">
      <c r="D746" s="3"/>
    </row>
    <row r="747" spans="4:4">
      <c r="D747" s="3"/>
    </row>
    <row r="748" spans="4:4">
      <c r="D748" s="3"/>
    </row>
    <row r="749" spans="4:4">
      <c r="D749" s="3"/>
    </row>
    <row r="750" spans="4:4">
      <c r="D750" s="3"/>
    </row>
    <row r="751" spans="4:4">
      <c r="D751" s="3"/>
    </row>
    <row r="752" spans="4:4">
      <c r="D752" s="3"/>
    </row>
    <row r="753" spans="4:4">
      <c r="D753" s="3"/>
    </row>
    <row r="754" spans="4:4">
      <c r="D754" s="3"/>
    </row>
    <row r="755" spans="4:4">
      <c r="D755" s="3"/>
    </row>
    <row r="756" spans="4:4">
      <c r="D756" s="3"/>
    </row>
    <row r="757" spans="4:4">
      <c r="D757" s="3"/>
    </row>
    <row r="758" spans="4:4">
      <c r="D758" s="3"/>
    </row>
    <row r="759" spans="4:4">
      <c r="D759" s="3"/>
    </row>
    <row r="760" spans="4:4">
      <c r="D760" s="3"/>
    </row>
    <row r="761" spans="4:4">
      <c r="D761" s="3"/>
    </row>
    <row r="762" spans="4:4">
      <c r="D762" s="3"/>
    </row>
    <row r="763" spans="4:4">
      <c r="D763" s="3"/>
    </row>
    <row r="764" spans="4:4">
      <c r="D764" s="3"/>
    </row>
    <row r="765" spans="4:4">
      <c r="D765" s="3"/>
    </row>
    <row r="766" spans="4:4">
      <c r="D766" s="3"/>
    </row>
    <row r="767" spans="4:4">
      <c r="D767" s="3"/>
    </row>
    <row r="768" spans="4:4">
      <c r="D768" s="3"/>
    </row>
    <row r="769" spans="4:4">
      <c r="D769" s="3"/>
    </row>
    <row r="770" spans="4:4">
      <c r="D770" s="3"/>
    </row>
    <row r="771" spans="4:4">
      <c r="D771" s="3"/>
    </row>
    <row r="772" spans="4:4">
      <c r="D772" s="3"/>
    </row>
    <row r="773" spans="4:4">
      <c r="D773" s="3"/>
    </row>
    <row r="774" spans="4:4">
      <c r="D774" s="3"/>
    </row>
    <row r="775" spans="4:4">
      <c r="D775" s="3"/>
    </row>
    <row r="776" spans="4:4">
      <c r="D776" s="3"/>
    </row>
    <row r="777" spans="4:4">
      <c r="D777" s="3"/>
    </row>
    <row r="778" spans="4:4">
      <c r="D778" s="3"/>
    </row>
    <row r="779" spans="4:4">
      <c r="D779" s="3"/>
    </row>
    <row r="780" spans="4:4">
      <c r="D780" s="3"/>
    </row>
    <row r="781" spans="4:4">
      <c r="D781" s="3"/>
    </row>
    <row r="782" spans="4:4">
      <c r="D782" s="3"/>
    </row>
    <row r="783" spans="4:4">
      <c r="D783" s="3"/>
    </row>
    <row r="784" spans="4:4">
      <c r="D784" s="3"/>
    </row>
    <row r="785" spans="4:4">
      <c r="D785" s="3"/>
    </row>
    <row r="786" spans="4:4">
      <c r="D786" s="3"/>
    </row>
    <row r="787" spans="4:4">
      <c r="D787" s="3"/>
    </row>
    <row r="788" spans="4:4">
      <c r="D788" s="3"/>
    </row>
    <row r="789" spans="4:4">
      <c r="D789" s="3"/>
    </row>
    <row r="790" spans="4:4">
      <c r="D790" s="3"/>
    </row>
    <row r="791" spans="4:4">
      <c r="D791" s="3"/>
    </row>
    <row r="792" spans="4:4">
      <c r="D792" s="3"/>
    </row>
    <row r="793" spans="4:4">
      <c r="D793" s="3"/>
    </row>
    <row r="794" spans="4:4">
      <c r="D794" s="3"/>
    </row>
    <row r="795" spans="4:4">
      <c r="D795" s="3"/>
    </row>
    <row r="796" spans="4:4">
      <c r="D796" s="3"/>
    </row>
    <row r="797" spans="4:4">
      <c r="D797" s="3"/>
    </row>
    <row r="798" spans="4:4">
      <c r="D798" s="3"/>
    </row>
    <row r="799" spans="4:4">
      <c r="D799" s="3"/>
    </row>
    <row r="800" spans="4:4">
      <c r="D800" s="3"/>
    </row>
    <row r="801" spans="4:4">
      <c r="D801" s="3"/>
    </row>
    <row r="802" spans="4:4">
      <c r="D802" s="3"/>
    </row>
    <row r="803" spans="4:4">
      <c r="D803" s="3"/>
    </row>
    <row r="804" spans="4:4">
      <c r="D804" s="3"/>
    </row>
    <row r="805" spans="4:4">
      <c r="D805" s="3"/>
    </row>
    <row r="806" spans="4:4">
      <c r="D806" s="3"/>
    </row>
    <row r="807" spans="4:4">
      <c r="D807" s="3"/>
    </row>
    <row r="808" spans="4:4">
      <c r="D808" s="3"/>
    </row>
    <row r="809" spans="4:4">
      <c r="D809" s="3"/>
    </row>
    <row r="810" spans="4:4">
      <c r="D810" s="3"/>
    </row>
    <row r="811" spans="4:4">
      <c r="D811" s="3"/>
    </row>
    <row r="812" spans="4:4">
      <c r="D812" s="3"/>
    </row>
    <row r="813" spans="4:4">
      <c r="D813" s="3"/>
    </row>
    <row r="814" spans="4:4">
      <c r="D814" s="3"/>
    </row>
    <row r="815" spans="4:4">
      <c r="D815" s="3"/>
    </row>
    <row r="816" spans="4:4">
      <c r="D816" s="3"/>
    </row>
    <row r="817" spans="4:4">
      <c r="D817" s="3"/>
    </row>
    <row r="818" spans="4:4">
      <c r="D818" s="3"/>
    </row>
    <row r="819" spans="4:4">
      <c r="D819" s="3"/>
    </row>
    <row r="820" spans="4:4">
      <c r="D820" s="3"/>
    </row>
    <row r="821" spans="4:4">
      <c r="D821" s="3"/>
    </row>
    <row r="822" spans="4:4">
      <c r="D822" s="3"/>
    </row>
    <row r="823" spans="4:4">
      <c r="D823" s="3"/>
    </row>
    <row r="824" spans="4:4">
      <c r="D824" s="3"/>
    </row>
    <row r="825" spans="4:4">
      <c r="D825" s="3"/>
    </row>
    <row r="826" spans="4:4">
      <c r="D826" s="3"/>
    </row>
    <row r="827" spans="4:4">
      <c r="D827" s="3"/>
    </row>
    <row r="828" spans="4:4">
      <c r="D828" s="3"/>
    </row>
    <row r="829" spans="4:4">
      <c r="D829" s="3"/>
    </row>
    <row r="830" spans="4:4">
      <c r="D830" s="3"/>
    </row>
    <row r="831" spans="4:4">
      <c r="D831" s="3"/>
    </row>
    <row r="832" spans="4:4">
      <c r="D832" s="3"/>
    </row>
    <row r="833" spans="4:4">
      <c r="D833" s="3"/>
    </row>
    <row r="834" spans="4:4">
      <c r="D834" s="3"/>
    </row>
    <row r="835" spans="4:4">
      <c r="D835" s="3"/>
    </row>
    <row r="836" spans="4:4">
      <c r="D836" s="3"/>
    </row>
    <row r="837" spans="4:4">
      <c r="D837" s="3"/>
    </row>
    <row r="838" spans="4:4">
      <c r="D838" s="3"/>
    </row>
    <row r="839" spans="4:4">
      <c r="D839" s="3"/>
    </row>
    <row r="840" spans="4:4">
      <c r="D840" s="3"/>
    </row>
    <row r="841" spans="4:4">
      <c r="D841" s="3"/>
    </row>
    <row r="842" spans="4:4">
      <c r="D842" s="3"/>
    </row>
    <row r="843" spans="4:4">
      <c r="D843" s="3"/>
    </row>
    <row r="844" spans="4:4">
      <c r="D844" s="3"/>
    </row>
    <row r="845" spans="4:4">
      <c r="D845" s="3"/>
    </row>
    <row r="846" spans="4:4">
      <c r="D846" s="3"/>
    </row>
    <row r="847" spans="4:4">
      <c r="D847" s="3"/>
    </row>
    <row r="848" spans="4:4">
      <c r="D848" s="3"/>
    </row>
    <row r="849" spans="4:4">
      <c r="D849" s="3"/>
    </row>
    <row r="850" spans="4:4">
      <c r="D850" s="3"/>
    </row>
    <row r="851" spans="4:4">
      <c r="D851" s="3"/>
    </row>
    <row r="852" spans="4:4">
      <c r="D852" s="3"/>
    </row>
    <row r="853" spans="4:4">
      <c r="D853" s="3"/>
    </row>
    <row r="854" spans="4:4">
      <c r="D854" s="3"/>
    </row>
    <row r="855" spans="4:4">
      <c r="D855" s="3"/>
    </row>
    <row r="856" spans="4:4">
      <c r="D856" s="3"/>
    </row>
    <row r="857" spans="4:4">
      <c r="D857" s="3"/>
    </row>
    <row r="858" spans="4:4">
      <c r="D858" s="3"/>
    </row>
    <row r="859" spans="4:4">
      <c r="D859" s="3"/>
    </row>
    <row r="860" spans="4:4">
      <c r="D860" s="3"/>
    </row>
    <row r="861" spans="4:4">
      <c r="D861" s="3"/>
    </row>
    <row r="862" spans="4:4">
      <c r="D862" s="3"/>
    </row>
    <row r="863" spans="4:4">
      <c r="D863" s="3"/>
    </row>
    <row r="864" spans="4:4">
      <c r="D864" s="3"/>
    </row>
    <row r="865" spans="4:4">
      <c r="D865" s="3"/>
    </row>
    <row r="866" spans="4:4">
      <c r="D866" s="3"/>
    </row>
    <row r="867" spans="4:4">
      <c r="D867" s="3"/>
    </row>
    <row r="868" spans="4:4">
      <c r="D868" s="3"/>
    </row>
    <row r="869" spans="4:4">
      <c r="D869" s="3"/>
    </row>
    <row r="870" spans="4:4">
      <c r="D870" s="3"/>
    </row>
    <row r="871" spans="4:4">
      <c r="D871" s="3"/>
    </row>
    <row r="872" spans="4:4">
      <c r="D872" s="3"/>
    </row>
    <row r="873" spans="4:4">
      <c r="D873" s="3"/>
    </row>
    <row r="874" spans="4:4">
      <c r="D874" s="3"/>
    </row>
    <row r="875" spans="4:4">
      <c r="D875" s="3"/>
    </row>
    <row r="876" spans="4:4">
      <c r="D876" s="3"/>
    </row>
    <row r="877" spans="4:4">
      <c r="D877" s="3"/>
    </row>
    <row r="878" spans="4:4">
      <c r="D878" s="3"/>
    </row>
    <row r="879" spans="4:4">
      <c r="D879" s="3"/>
    </row>
    <row r="880" spans="4:4">
      <c r="D880" s="3"/>
    </row>
    <row r="881" spans="4:4">
      <c r="D881" s="3"/>
    </row>
    <row r="882" spans="4:4">
      <c r="D882" s="3"/>
    </row>
    <row r="883" spans="4:4">
      <c r="D883" s="3"/>
    </row>
    <row r="884" spans="4:4">
      <c r="D884" s="3"/>
    </row>
    <row r="885" spans="4:4">
      <c r="D885" s="3"/>
    </row>
    <row r="886" spans="4:4">
      <c r="D886" s="3"/>
    </row>
    <row r="887" spans="4:4">
      <c r="D887" s="3"/>
    </row>
    <row r="888" spans="4:4">
      <c r="D888" s="3"/>
    </row>
    <row r="889" spans="4:4">
      <c r="D889" s="3"/>
    </row>
    <row r="890" spans="4:4">
      <c r="D890" s="3"/>
    </row>
    <row r="891" spans="4:4">
      <c r="D891" s="3"/>
    </row>
    <row r="892" spans="4:4">
      <c r="D892" s="3"/>
    </row>
    <row r="893" spans="4:4">
      <c r="D893" s="3"/>
    </row>
    <row r="894" spans="4:4">
      <c r="D894" s="3"/>
    </row>
    <row r="895" spans="4:4">
      <c r="D895" s="3"/>
    </row>
    <row r="896" spans="4:4">
      <c r="D896" s="3"/>
    </row>
    <row r="897" spans="4:4">
      <c r="D897" s="3"/>
    </row>
    <row r="898" spans="4:4">
      <c r="D898" s="3"/>
    </row>
    <row r="899" spans="4:4">
      <c r="D899" s="3"/>
    </row>
    <row r="900" spans="4:4">
      <c r="D900" s="3"/>
    </row>
    <row r="901" spans="4:4">
      <c r="D901" s="3"/>
    </row>
    <row r="902" spans="4:4">
      <c r="D902" s="3"/>
    </row>
    <row r="903" spans="4:4">
      <c r="D903" s="3"/>
    </row>
    <row r="904" spans="4:4">
      <c r="D904" s="3"/>
    </row>
    <row r="905" spans="4:4">
      <c r="D905" s="3"/>
    </row>
    <row r="906" spans="4:4">
      <c r="D906" s="3"/>
    </row>
    <row r="907" spans="4:4">
      <c r="D907" s="3"/>
    </row>
    <row r="908" spans="4:4">
      <c r="D908" s="3"/>
    </row>
    <row r="909" spans="4:4">
      <c r="D909" s="3"/>
    </row>
    <row r="910" spans="4:4">
      <c r="D910" s="3"/>
    </row>
    <row r="911" spans="4:4">
      <c r="D911" s="3"/>
    </row>
    <row r="912" spans="4:4">
      <c r="D912" s="3"/>
    </row>
    <row r="913" spans="4:4">
      <c r="D913" s="3"/>
    </row>
    <row r="914" spans="4:4">
      <c r="D914" s="3"/>
    </row>
    <row r="915" spans="4:4">
      <c r="D915" s="3"/>
    </row>
    <row r="916" spans="4:4">
      <c r="D916" s="3"/>
    </row>
    <row r="917" spans="4:4">
      <c r="D917" s="3"/>
    </row>
    <row r="918" spans="4:4">
      <c r="D918" s="3"/>
    </row>
    <row r="919" spans="4:4">
      <c r="D919" s="3"/>
    </row>
    <row r="920" spans="4:4">
      <c r="D920" s="3"/>
    </row>
    <row r="921" spans="4:4">
      <c r="D921" s="3"/>
    </row>
    <row r="922" spans="4:4">
      <c r="D922" s="3"/>
    </row>
    <row r="923" spans="4:4">
      <c r="D923" s="3"/>
    </row>
    <row r="924" spans="4:4">
      <c r="D924" s="3"/>
    </row>
    <row r="925" spans="4:4">
      <c r="D925" s="3"/>
    </row>
    <row r="926" spans="4:4">
      <c r="D926" s="3"/>
    </row>
    <row r="927" spans="4:4">
      <c r="D927" s="3"/>
    </row>
    <row r="928" spans="4:4">
      <c r="D928" s="3"/>
    </row>
    <row r="929" spans="4:4">
      <c r="D929" s="3"/>
    </row>
    <row r="930" spans="4:4">
      <c r="D930" s="3"/>
    </row>
    <row r="931" spans="4:4">
      <c r="D931" s="3"/>
    </row>
    <row r="932" spans="4:4">
      <c r="D932" s="3"/>
    </row>
    <row r="933" spans="4:4">
      <c r="D933" s="3"/>
    </row>
    <row r="934" spans="4:4">
      <c r="D934" s="3"/>
    </row>
    <row r="935" spans="4:4">
      <c r="D935" s="3"/>
    </row>
    <row r="936" spans="4:4">
      <c r="D936" s="3"/>
    </row>
    <row r="937" spans="4:4">
      <c r="D937" s="3"/>
    </row>
    <row r="938" spans="4:4">
      <c r="D938" s="3"/>
    </row>
    <row r="939" spans="4:4">
      <c r="D939" s="3"/>
    </row>
    <row r="940" spans="4:4">
      <c r="D940" s="3"/>
    </row>
    <row r="941" spans="4:4">
      <c r="D941" s="3"/>
    </row>
    <row r="942" spans="4:4">
      <c r="D942" s="3"/>
    </row>
    <row r="943" spans="4:4">
      <c r="D943" s="3"/>
    </row>
    <row r="944" spans="4:4">
      <c r="D944" s="3"/>
    </row>
    <row r="945" spans="4:4">
      <c r="D945" s="3"/>
    </row>
    <row r="946" spans="4:4">
      <c r="D946" s="3"/>
    </row>
    <row r="947" spans="4:4">
      <c r="D947" s="3"/>
    </row>
    <row r="948" spans="4:4">
      <c r="D948" s="3"/>
    </row>
    <row r="949" spans="4:4">
      <c r="D949" s="3"/>
    </row>
    <row r="950" spans="4:4">
      <c r="D950" s="3"/>
    </row>
    <row r="951" spans="4:4">
      <c r="D951" s="3"/>
    </row>
    <row r="952" spans="4:4">
      <c r="D952" s="3"/>
    </row>
    <row r="953" spans="4:4">
      <c r="D953" s="3"/>
    </row>
    <row r="954" spans="4:4">
      <c r="D954" s="3"/>
    </row>
    <row r="955" spans="4:4">
      <c r="D955" s="3"/>
    </row>
    <row r="956" spans="4:4">
      <c r="D956" s="3"/>
    </row>
    <row r="957" spans="4:4">
      <c r="D957" s="3"/>
    </row>
    <row r="958" spans="4:4">
      <c r="D958" s="3"/>
    </row>
    <row r="959" spans="4:4">
      <c r="D959" s="3"/>
    </row>
    <row r="960" spans="4:4">
      <c r="D960" s="3"/>
    </row>
    <row r="961" spans="4:4">
      <c r="D961" s="3"/>
    </row>
    <row r="962" spans="4:4">
      <c r="D962" s="3"/>
    </row>
    <row r="963" spans="4:4">
      <c r="D963" s="3"/>
    </row>
    <row r="964" spans="4:4">
      <c r="D964" s="3"/>
    </row>
    <row r="965" spans="4:4">
      <c r="D965" s="3"/>
    </row>
    <row r="966" spans="4:4">
      <c r="D966" s="3"/>
    </row>
    <row r="967" spans="4:4">
      <c r="D967" s="3"/>
    </row>
    <row r="968" spans="4:4">
      <c r="D968" s="3"/>
    </row>
    <row r="969" spans="4:4">
      <c r="D969" s="3"/>
    </row>
    <row r="970" spans="4:4">
      <c r="D970" s="3"/>
    </row>
    <row r="971" spans="4:4">
      <c r="D971" s="3"/>
    </row>
    <row r="972" spans="4:4">
      <c r="D972" s="3"/>
    </row>
    <row r="973" spans="4:4">
      <c r="D973" s="3"/>
    </row>
    <row r="974" spans="4:4">
      <c r="D974" s="3"/>
    </row>
    <row r="975" spans="4:4">
      <c r="D975" s="3"/>
    </row>
    <row r="976" spans="4:4">
      <c r="D976" s="3"/>
    </row>
    <row r="977" spans="4:4">
      <c r="D977" s="3"/>
    </row>
    <row r="978" spans="4:4">
      <c r="D978" s="3"/>
    </row>
    <row r="979" spans="4:4">
      <c r="D979" s="3"/>
    </row>
    <row r="980" spans="4:4">
      <c r="D980" s="3"/>
    </row>
    <row r="981" spans="4:4">
      <c r="D981" s="3"/>
    </row>
    <row r="982" spans="4:4">
      <c r="D982" s="3"/>
    </row>
    <row r="983" spans="4:4">
      <c r="D983" s="3"/>
    </row>
    <row r="984" spans="4:4">
      <c r="D984" s="3"/>
    </row>
    <row r="985" spans="4:4">
      <c r="D985" s="3"/>
    </row>
  </sheetData>
  <sheetProtection password="CF7A" sheet="1" objects="1" scenarios="1" selectLockedCells="1"/>
  <protectedRanges>
    <protectedRange sqref="C4:C12" name="Rango1"/>
  </protectedRanges>
  <mergeCells count="1">
    <mergeCell ref="B1:C1"/>
  </mergeCells>
  <pageMargins left="0.7" right="0.7" top="0.75" bottom="0.75" header="0.3" footer="0.3"/>
  <pageSetup paperSize="9" orientation="portrait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>
          <x14:formula1>
            <xm:f>'Base de Datos'!$N$6:$N$12</xm:f>
          </x14:formula1>
          <xm:sqref>C7:C12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3C47D"/>
  </sheetPr>
  <dimension ref="A1:D23"/>
  <sheetViews>
    <sheetView showGridLines="0" zoomScale="130" zoomScaleNormal="130" workbookViewId="0">
      <selection activeCell="C13" sqref="C13"/>
    </sheetView>
  </sheetViews>
  <sheetFormatPr baseColWidth="10" defaultColWidth="14.42578125" defaultRowHeight="15" customHeight="1"/>
  <cols>
    <col min="1" max="1" width="8.28515625" customWidth="1"/>
    <col min="2" max="2" width="20.140625" customWidth="1"/>
    <col min="3" max="3" width="19" bestFit="1" customWidth="1"/>
    <col min="4" max="23" width="10.7109375" customWidth="1"/>
  </cols>
  <sheetData>
    <row r="1" spans="1:4" ht="18.75">
      <c r="A1" s="94" t="s">
        <v>0</v>
      </c>
      <c r="B1" s="94"/>
      <c r="C1" s="94"/>
    </row>
    <row r="3" spans="1:4" ht="30">
      <c r="B3" s="76" t="s">
        <v>1</v>
      </c>
      <c r="C3" s="63" t="s">
        <v>95</v>
      </c>
      <c r="D3" s="64" t="s">
        <v>2</v>
      </c>
    </row>
    <row r="4" spans="1:4">
      <c r="B4" s="75" t="s">
        <v>4</v>
      </c>
      <c r="C4" s="83"/>
      <c r="D4" s="51">
        <f>VLOOKUP(B4,Base!C:D,2,0)*C4*dias_invierno</f>
        <v>0</v>
      </c>
    </row>
    <row r="5" spans="1:4">
      <c r="B5" s="75" t="s">
        <v>6</v>
      </c>
      <c r="C5" s="83"/>
      <c r="D5" s="51">
        <f>VLOOKUP(B5,Base!C:D,2,0)*C5*dias_invierno</f>
        <v>0</v>
      </c>
    </row>
    <row r="6" spans="1:4">
      <c r="B6" s="75" t="s">
        <v>8</v>
      </c>
      <c r="C6" s="83"/>
      <c r="D6" s="51">
        <f>VLOOKUP(B6,Base!C:D,2,0)*C6*dias_invierno</f>
        <v>0</v>
      </c>
    </row>
    <row r="7" spans="1:4">
      <c r="B7" s="75" t="s">
        <v>10</v>
      </c>
      <c r="C7" s="83"/>
      <c r="D7" s="51">
        <f>VLOOKUP(B7,Base!C:D,2,0)*C7*dias_invierno</f>
        <v>0</v>
      </c>
    </row>
    <row r="8" spans="1:4">
      <c r="B8" s="75" t="s">
        <v>11</v>
      </c>
      <c r="C8" s="83"/>
      <c r="D8" s="51">
        <f>VLOOKUP(B8,Base!C:D,2,0)*C8*dias_invierno</f>
        <v>0</v>
      </c>
    </row>
    <row r="9" spans="1:4" ht="21" customHeight="1">
      <c r="A9" s="6"/>
      <c r="B9" s="8"/>
      <c r="C9" s="10"/>
      <c r="D9" s="52">
        <f>SUM(D4:D8)</f>
        <v>0</v>
      </c>
    </row>
    <row r="10" spans="1:4" ht="18.75">
      <c r="A10" s="95" t="s">
        <v>18</v>
      </c>
      <c r="B10" s="95"/>
      <c r="C10" s="95"/>
      <c r="D10" s="12"/>
    </row>
    <row r="11" spans="1:4" ht="15.75" customHeight="1">
      <c r="A11" s="6"/>
      <c r="B11" s="8"/>
      <c r="C11" s="10"/>
      <c r="D11" s="12"/>
    </row>
    <row r="12" spans="1:4" ht="36" customHeight="1">
      <c r="B12" s="76" t="s">
        <v>1</v>
      </c>
      <c r="C12" s="63" t="s">
        <v>95</v>
      </c>
      <c r="D12" s="64" t="s">
        <v>2</v>
      </c>
    </row>
    <row r="13" spans="1:4">
      <c r="B13" s="75" t="s">
        <v>19</v>
      </c>
      <c r="C13" s="83"/>
      <c r="D13" s="51">
        <f>VLOOKUP(B13,Base!C:D,2,0)*C13*dias_verano</f>
        <v>0</v>
      </c>
    </row>
    <row r="14" spans="1:4">
      <c r="B14" s="75" t="s">
        <v>20</v>
      </c>
      <c r="C14" s="83"/>
      <c r="D14" s="51">
        <f>VLOOKUP(B14,Base!C:D,2,0)*C14*dias_verano</f>
        <v>0</v>
      </c>
    </row>
    <row r="15" spans="1:4">
      <c r="C15" s="3"/>
      <c r="D15" s="53">
        <f>SUM(D13:D14)</f>
        <v>0</v>
      </c>
    </row>
    <row r="17" spans="3:4" ht="18.75">
      <c r="C17" s="66" t="s">
        <v>21</v>
      </c>
      <c r="D17" s="55">
        <f>SUM(D9+D15)</f>
        <v>0</v>
      </c>
    </row>
    <row r="23" spans="3:4" ht="15" customHeight="1">
      <c r="D23" s="86"/>
    </row>
  </sheetData>
  <sheetProtection password="CF7A" sheet="1" objects="1" scenarios="1" selectLockedCells="1"/>
  <mergeCells count="2">
    <mergeCell ref="A1:C1"/>
    <mergeCell ref="A10:C10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6AA84F"/>
  </sheetPr>
  <dimension ref="A1:W26"/>
  <sheetViews>
    <sheetView showGridLines="0" zoomScale="110" zoomScaleNormal="110" workbookViewId="0">
      <selection activeCell="C4" sqref="C4"/>
    </sheetView>
  </sheetViews>
  <sheetFormatPr baseColWidth="10" defaultColWidth="14.42578125" defaultRowHeight="15" customHeight="1"/>
  <cols>
    <col min="1" max="1" width="12.42578125" customWidth="1"/>
    <col min="2" max="2" width="19.42578125" customWidth="1"/>
    <col min="3" max="3" width="23.42578125" customWidth="1"/>
    <col min="4" max="4" width="22.7109375" bestFit="1" customWidth="1"/>
    <col min="5" max="23" width="10.7109375" customWidth="1"/>
  </cols>
  <sheetData>
    <row r="1" spans="1:23" ht="18.75">
      <c r="A1" s="94" t="s">
        <v>22</v>
      </c>
      <c r="B1" s="94"/>
      <c r="C1" s="94"/>
      <c r="D1" s="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>
      <c r="C2" s="96"/>
      <c r="D2" s="97"/>
    </row>
    <row r="3" spans="1:23" ht="32.25" customHeight="1">
      <c r="B3" s="77" t="s">
        <v>23</v>
      </c>
      <c r="C3" s="63" t="s">
        <v>24</v>
      </c>
      <c r="D3" s="63" t="s">
        <v>25</v>
      </c>
      <c r="E3" s="64" t="s">
        <v>2</v>
      </c>
    </row>
    <row r="4" spans="1:23">
      <c r="B4" s="75" t="s">
        <v>26</v>
      </c>
      <c r="C4" s="88"/>
      <c r="D4" s="88"/>
      <c r="E4" s="65">
        <f>VLOOKUP(B4,Base!C:D,2,0)*(C4+D4)*dias_laborales</f>
        <v>0</v>
      </c>
      <c r="G4" s="2"/>
    </row>
    <row r="5" spans="1:23">
      <c r="B5" s="75" t="s">
        <v>27</v>
      </c>
      <c r="C5" s="88"/>
      <c r="D5" s="88"/>
      <c r="E5" s="65">
        <f>VLOOKUP(B5,Base!C:D,2,0)*(C5+D5)*dias_laborales</f>
        <v>0</v>
      </c>
    </row>
    <row r="6" spans="1:23">
      <c r="B6" s="75" t="s">
        <v>28</v>
      </c>
      <c r="C6" s="88"/>
      <c r="D6" s="83"/>
      <c r="E6" s="65">
        <f>VLOOKUP(B6,Base!C:D,2,0)*(C6+D6)*dias_laborales</f>
        <v>0</v>
      </c>
    </row>
    <row r="7" spans="1:23">
      <c r="B7" s="89">
        <v>2</v>
      </c>
      <c r="C7" s="88"/>
      <c r="D7" s="83"/>
      <c r="E7" s="65">
        <f>VLOOKUP(B7,Base!B:D,3,0)*(C7+D7)*dias_laborales</f>
        <v>0</v>
      </c>
    </row>
    <row r="8" spans="1:23">
      <c r="B8" s="89">
        <v>2</v>
      </c>
      <c r="C8" s="88"/>
      <c r="D8" s="83"/>
      <c r="E8" s="65">
        <f>VLOOKUP(B8,Base!B:D,3,0)*(C8+D8)*dias_laborales</f>
        <v>0</v>
      </c>
    </row>
    <row r="9" spans="1:23">
      <c r="B9" s="75" t="s">
        <v>31</v>
      </c>
      <c r="C9" s="88"/>
      <c r="D9" s="88"/>
      <c r="E9" s="65">
        <f>VLOOKUP(B9,Base!C:D,2,0)*(C9+D9)*dias_laborales</f>
        <v>0</v>
      </c>
    </row>
    <row r="10" spans="1:23">
      <c r="B10" s="75" t="s">
        <v>32</v>
      </c>
      <c r="C10" s="88"/>
      <c r="D10" s="88"/>
      <c r="E10" s="65">
        <f>VLOOKUP(B10,Base!C:D,2,0)*(C10+D10)*dias_laborales</f>
        <v>0</v>
      </c>
    </row>
    <row r="11" spans="1:23">
      <c r="B11" s="8"/>
      <c r="C11" s="8"/>
      <c r="D11" s="8"/>
      <c r="E11" s="54">
        <f>SUM(E4:E10)</f>
        <v>0</v>
      </c>
    </row>
    <row r="12" spans="1:23" ht="18.75">
      <c r="A12" s="94" t="s">
        <v>33</v>
      </c>
      <c r="B12" s="94"/>
      <c r="C12" s="94"/>
      <c r="D12" s="94"/>
      <c r="E12" s="17"/>
    </row>
    <row r="13" spans="1:23">
      <c r="A13" s="1"/>
      <c r="B13" s="1"/>
      <c r="C13" s="96"/>
      <c r="D13" s="97"/>
      <c r="E13" s="17"/>
    </row>
    <row r="14" spans="1:23">
      <c r="B14" s="77" t="s">
        <v>23</v>
      </c>
      <c r="C14" s="63" t="s">
        <v>100</v>
      </c>
      <c r="D14" s="64" t="s">
        <v>2</v>
      </c>
    </row>
    <row r="15" spans="1:23">
      <c r="B15" s="79" t="s">
        <v>26</v>
      </c>
      <c r="C15" s="88"/>
      <c r="D15" s="65">
        <f>VLOOKUP(B15,Base!C:D,2,0)*C15</f>
        <v>0</v>
      </c>
    </row>
    <row r="16" spans="1:23">
      <c r="B16" s="79" t="s">
        <v>27</v>
      </c>
      <c r="C16" s="88"/>
      <c r="D16" s="65">
        <f>VLOOKUP(B16,Base!C:D,2,0)*C16</f>
        <v>0</v>
      </c>
    </row>
    <row r="17" spans="2:5">
      <c r="B17" s="79" t="s">
        <v>28</v>
      </c>
      <c r="C17" s="83"/>
      <c r="D17" s="65">
        <f>VLOOKUP(B17,Base!C:D,2,0)*C17</f>
        <v>0</v>
      </c>
    </row>
    <row r="18" spans="2:5">
      <c r="B18" s="89">
        <v>1</v>
      </c>
      <c r="C18" s="83"/>
      <c r="D18" s="65">
        <f>VLOOKUP(B18,Base!B:D,3,0)*C18</f>
        <v>0</v>
      </c>
    </row>
    <row r="19" spans="2:5">
      <c r="B19" s="89">
        <v>2</v>
      </c>
      <c r="C19" s="83"/>
      <c r="D19" s="65">
        <f>VLOOKUP(B19,Base!B:D,3,0)*C19</f>
        <v>0</v>
      </c>
    </row>
    <row r="20" spans="2:5">
      <c r="B20" s="79" t="s">
        <v>31</v>
      </c>
      <c r="C20" s="88"/>
      <c r="D20" s="65">
        <f>VLOOKUP(B20,Base!C:D,2,0)*C20</f>
        <v>0</v>
      </c>
    </row>
    <row r="21" spans="2:5">
      <c r="B21" s="79" t="s">
        <v>32</v>
      </c>
      <c r="C21" s="88"/>
      <c r="D21" s="65">
        <f>VLOOKUP(B21,Base!C:D,2,0)*C21</f>
        <v>0</v>
      </c>
    </row>
    <row r="22" spans="2:5">
      <c r="B22" s="79" t="s">
        <v>35</v>
      </c>
      <c r="C22" s="88"/>
      <c r="D22" s="65">
        <f>VLOOKUP(B22,Base!C:D,2,0)*C22</f>
        <v>0</v>
      </c>
    </row>
    <row r="23" spans="2:5">
      <c r="C23" s="3"/>
      <c r="D23" s="50">
        <f>SUM(D15:D22)</f>
        <v>0</v>
      </c>
    </row>
    <row r="25" spans="2:5" s="44" customFormat="1" ht="15" customHeight="1"/>
    <row r="26" spans="2:5" ht="18.75">
      <c r="D26" s="66" t="s">
        <v>21</v>
      </c>
      <c r="E26" s="55">
        <f>SUM(D23+E11)</f>
        <v>0</v>
      </c>
    </row>
  </sheetData>
  <sheetProtection password="CF7A" sheet="1" objects="1" scenarios="1" selectLockedCells="1"/>
  <mergeCells count="4">
    <mergeCell ref="A1:C1"/>
    <mergeCell ref="A12:D12"/>
    <mergeCell ref="C2:D2"/>
    <mergeCell ref="C13:D13"/>
  </mergeCells>
  <dataValidations count="2">
    <dataValidation type="list" allowBlank="1" sqref="B18">
      <formula1>$B$24:$B$27</formula1>
    </dataValidation>
    <dataValidation type="list" allowBlank="1" sqref="B19">
      <formula1>$B$28:$B$29</formula1>
    </dataValidation>
  </dataValidations>
  <pageMargins left="0.7" right="0.7" top="0.75" bottom="0.75" header="0.3" footer="0.3"/>
  <pageSetup paperSize="9" orientation="portrait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>
          <x14:formula1>
            <xm:f>Base!$B$24:$B$26</xm:f>
          </x14:formula1>
          <xm:sqref>B7</xm:sqref>
        </x14:dataValidation>
        <x14:dataValidation type="list" allowBlank="1">
          <x14:formula1>
            <xm:f>Base!$B$27:$B$28</xm:f>
          </x14:formula1>
          <xm:sqref>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O44"/>
  <sheetViews>
    <sheetView workbookViewId="0"/>
  </sheetViews>
  <sheetFormatPr baseColWidth="10" defaultColWidth="14.42578125" defaultRowHeight="15" customHeight="1"/>
  <cols>
    <col min="1" max="1" width="17" customWidth="1"/>
    <col min="2" max="2" width="27.28515625" customWidth="1"/>
    <col min="3" max="3" width="10.7109375" customWidth="1"/>
    <col min="4" max="4" width="15.42578125" customWidth="1"/>
    <col min="5" max="5" width="15.5703125" customWidth="1"/>
    <col min="6" max="6" width="14" customWidth="1"/>
    <col min="7" max="7" width="9.28515625" customWidth="1"/>
    <col min="8" max="8" width="18.140625" customWidth="1"/>
    <col min="9" max="9" width="9" customWidth="1"/>
    <col min="10" max="10" width="18.28515625" customWidth="1"/>
    <col min="11" max="26" width="10.7109375" customWidth="1"/>
  </cols>
  <sheetData>
    <row r="1" spans="1:15">
      <c r="A1" s="19"/>
      <c r="B1" s="98" t="s">
        <v>36</v>
      </c>
      <c r="C1" s="99"/>
      <c r="D1" s="20" t="e">
        <f>#REF!</f>
        <v>#REF!</v>
      </c>
    </row>
    <row r="2" spans="1:15">
      <c r="B2" s="21" t="s">
        <v>37</v>
      </c>
      <c r="C2" s="22" t="e">
        <f>+(D1/2)</f>
        <v>#REF!</v>
      </c>
    </row>
    <row r="3" spans="1:15">
      <c r="B3" s="21" t="s">
        <v>38</v>
      </c>
      <c r="C3" s="22" t="e">
        <f>+(D1/2)</f>
        <v>#REF!</v>
      </c>
    </row>
    <row r="5" spans="1:15">
      <c r="A5" s="23" t="s">
        <v>39</v>
      </c>
      <c r="B5" s="24" t="s">
        <v>40</v>
      </c>
      <c r="C5" s="23" t="s">
        <v>41</v>
      </c>
      <c r="D5" s="25" t="s">
        <v>42</v>
      </c>
      <c r="E5" s="26" t="s">
        <v>43</v>
      </c>
      <c r="F5" s="24" t="s">
        <v>44</v>
      </c>
      <c r="G5" s="23" t="s">
        <v>45</v>
      </c>
      <c r="H5" s="27" t="s">
        <v>46</v>
      </c>
      <c r="I5" s="28" t="s">
        <v>45</v>
      </c>
      <c r="J5" s="27" t="s">
        <v>46</v>
      </c>
      <c r="K5" s="28" t="s">
        <v>45</v>
      </c>
      <c r="L5" s="29" t="s">
        <v>47</v>
      </c>
    </row>
    <row r="6" spans="1:15">
      <c r="A6" s="13" t="s">
        <v>1</v>
      </c>
      <c r="B6" s="13" t="s">
        <v>5</v>
      </c>
      <c r="C6" s="14" t="s">
        <v>48</v>
      </c>
      <c r="D6" s="14"/>
      <c r="E6" s="14">
        <f>+'Artefactos Eléctricos'!C4</f>
        <v>0</v>
      </c>
      <c r="F6" s="13">
        <v>0.72</v>
      </c>
      <c r="G6" s="4" t="s">
        <v>49</v>
      </c>
      <c r="H6" s="13">
        <v>0.48599999999999999</v>
      </c>
      <c r="I6" s="14" t="s">
        <v>50</v>
      </c>
      <c r="J6" s="7">
        <v>0.35</v>
      </c>
      <c r="K6" s="7" t="s">
        <v>51</v>
      </c>
      <c r="L6" s="30">
        <f>+H6*F6*E6*D6*A1</f>
        <v>0</v>
      </c>
      <c r="N6" s="31" t="s">
        <v>52</v>
      </c>
      <c r="O6" s="32">
        <v>0</v>
      </c>
    </row>
    <row r="7" spans="1:15">
      <c r="A7" s="13" t="s">
        <v>1</v>
      </c>
      <c r="B7" s="33" t="s">
        <v>7</v>
      </c>
      <c r="C7" s="14" t="s">
        <v>48</v>
      </c>
      <c r="D7" s="14"/>
      <c r="E7" s="14">
        <f>'Artefactos Eléctricos'!C5</f>
        <v>0</v>
      </c>
      <c r="F7" s="33">
        <v>2.1999999999999999E-2</v>
      </c>
      <c r="G7" s="4" t="s">
        <v>49</v>
      </c>
      <c r="H7" s="13">
        <v>0.48599999999999999</v>
      </c>
      <c r="I7" s="14" t="s">
        <v>50</v>
      </c>
      <c r="J7" s="30">
        <f t="shared" ref="J7:J33" si="0">(F7*H7)</f>
        <v>1.0691999999999998E-2</v>
      </c>
      <c r="K7" s="7" t="s">
        <v>51</v>
      </c>
      <c r="L7" s="30">
        <f>+D7*E7*F7*H7*A1</f>
        <v>0</v>
      </c>
      <c r="N7" s="34" t="s">
        <v>53</v>
      </c>
      <c r="O7" s="35">
        <v>8.3000000000000004E-2</v>
      </c>
    </row>
    <row r="8" spans="1:15">
      <c r="A8" s="13" t="s">
        <v>1</v>
      </c>
      <c r="B8" s="33" t="s">
        <v>12</v>
      </c>
      <c r="C8" s="14" t="s">
        <v>48</v>
      </c>
      <c r="D8" s="14"/>
      <c r="E8" s="14"/>
      <c r="F8" s="13">
        <v>0.9</v>
      </c>
      <c r="G8" s="4" t="s">
        <v>49</v>
      </c>
      <c r="H8" s="13">
        <v>0.48599999999999999</v>
      </c>
      <c r="I8" s="14" t="s">
        <v>50</v>
      </c>
      <c r="J8" s="30">
        <f t="shared" si="0"/>
        <v>0.43740000000000001</v>
      </c>
      <c r="K8" s="7" t="s">
        <v>51</v>
      </c>
      <c r="L8" s="30">
        <f>+D8*E8*F8*H8*A1</f>
        <v>0</v>
      </c>
      <c r="N8" s="36" t="s">
        <v>54</v>
      </c>
      <c r="O8" s="37">
        <v>0.17</v>
      </c>
    </row>
    <row r="9" spans="1:15">
      <c r="A9" s="13" t="s">
        <v>1</v>
      </c>
      <c r="B9" s="13" t="s">
        <v>13</v>
      </c>
      <c r="C9" s="14" t="s">
        <v>48</v>
      </c>
      <c r="D9" s="14"/>
      <c r="E9" s="14"/>
      <c r="F9" s="13">
        <v>0.9</v>
      </c>
      <c r="G9" s="4" t="s">
        <v>49</v>
      </c>
      <c r="H9" s="13">
        <v>0.48599999999999999</v>
      </c>
      <c r="I9" s="14" t="s">
        <v>50</v>
      </c>
      <c r="J9" s="30">
        <f t="shared" si="0"/>
        <v>0.43740000000000001</v>
      </c>
      <c r="K9" s="7" t="s">
        <v>51</v>
      </c>
      <c r="L9" s="30">
        <f>+D9*E9*F9*H9*A1</f>
        <v>0</v>
      </c>
      <c r="N9" s="36" t="s">
        <v>55</v>
      </c>
      <c r="O9" s="37">
        <v>0.25</v>
      </c>
    </row>
    <row r="10" spans="1:15">
      <c r="A10" s="13" t="s">
        <v>1</v>
      </c>
      <c r="B10" s="13" t="s">
        <v>14</v>
      </c>
      <c r="C10" s="14" t="s">
        <v>48</v>
      </c>
      <c r="D10" s="14"/>
      <c r="E10" s="14"/>
      <c r="F10" s="13">
        <v>0.75</v>
      </c>
      <c r="G10" s="4" t="s">
        <v>49</v>
      </c>
      <c r="H10" s="13">
        <v>0.48599999999999999</v>
      </c>
      <c r="I10" s="14" t="s">
        <v>50</v>
      </c>
      <c r="J10" s="30">
        <f t="shared" si="0"/>
        <v>0.36449999999999999</v>
      </c>
      <c r="K10" s="7" t="s">
        <v>51</v>
      </c>
      <c r="L10" s="30">
        <f>+D10*E10*F10*H10*A1</f>
        <v>0</v>
      </c>
      <c r="N10" s="36" t="s">
        <v>56</v>
      </c>
      <c r="O10" s="37">
        <v>0.5</v>
      </c>
    </row>
    <row r="11" spans="1:15">
      <c r="A11" s="13" t="s">
        <v>1</v>
      </c>
      <c r="B11" s="13" t="s">
        <v>57</v>
      </c>
      <c r="C11" s="14" t="s">
        <v>48</v>
      </c>
      <c r="D11" s="14"/>
      <c r="E11" s="14"/>
      <c r="F11" s="13">
        <v>0.09</v>
      </c>
      <c r="G11" s="4" t="s">
        <v>49</v>
      </c>
      <c r="H11" s="13">
        <v>0.48599999999999999</v>
      </c>
      <c r="I11" s="14" t="s">
        <v>50</v>
      </c>
      <c r="J11" s="30">
        <f t="shared" si="0"/>
        <v>4.3739999999999994E-2</v>
      </c>
      <c r="K11" s="7" t="s">
        <v>51</v>
      </c>
      <c r="L11" s="30">
        <f>+D11*E11*F11*H11*A1</f>
        <v>0</v>
      </c>
      <c r="N11" s="36" t="s">
        <v>58</v>
      </c>
      <c r="O11" s="37">
        <v>1</v>
      </c>
    </row>
    <row r="12" spans="1:15">
      <c r="A12" s="13" t="s">
        <v>1</v>
      </c>
      <c r="B12" s="13" t="s">
        <v>59</v>
      </c>
      <c r="C12" s="14" t="s">
        <v>48</v>
      </c>
      <c r="D12" s="14"/>
      <c r="E12" s="14"/>
      <c r="F12" s="33">
        <v>6.3E-2</v>
      </c>
      <c r="G12" s="4" t="s">
        <v>49</v>
      </c>
      <c r="H12" s="13">
        <v>0.48599999999999999</v>
      </c>
      <c r="I12" s="14" t="s">
        <v>50</v>
      </c>
      <c r="J12" s="30">
        <f t="shared" si="0"/>
        <v>3.0617999999999999E-2</v>
      </c>
      <c r="K12" s="7" t="s">
        <v>51</v>
      </c>
      <c r="L12" s="30">
        <f>+D12*E12*F12*H12*A1</f>
        <v>0</v>
      </c>
      <c r="N12" s="34" t="s">
        <v>60</v>
      </c>
      <c r="O12" s="38">
        <v>2</v>
      </c>
    </row>
    <row r="13" spans="1:15">
      <c r="A13" s="13" t="s">
        <v>1</v>
      </c>
      <c r="B13" s="13" t="s">
        <v>15</v>
      </c>
      <c r="C13" s="14" t="s">
        <v>48</v>
      </c>
      <c r="D13" s="14"/>
      <c r="E13" s="14">
        <f>'Artefactos Eléctricos'!C10</f>
        <v>1</v>
      </c>
      <c r="F13" s="13">
        <v>0.64</v>
      </c>
      <c r="G13" s="4" t="s">
        <v>49</v>
      </c>
      <c r="H13" s="13">
        <v>0.48599999999999999</v>
      </c>
      <c r="I13" s="14" t="s">
        <v>50</v>
      </c>
      <c r="J13" s="30">
        <f t="shared" si="0"/>
        <v>0.31103999999999998</v>
      </c>
      <c r="K13" s="7" t="s">
        <v>51</v>
      </c>
      <c r="L13" s="30">
        <f>+D13*E13*F13*H13*A1</f>
        <v>0</v>
      </c>
      <c r="N13" s="39"/>
      <c r="O13" s="40"/>
    </row>
    <row r="14" spans="1:15">
      <c r="A14" s="13" t="s">
        <v>1</v>
      </c>
      <c r="B14" s="14" t="s">
        <v>16</v>
      </c>
      <c r="C14" s="14" t="s">
        <v>48</v>
      </c>
      <c r="D14" s="14"/>
      <c r="E14" s="14">
        <f>'Artefactos Eléctricos'!C11</f>
        <v>1</v>
      </c>
      <c r="F14" s="14">
        <v>0.25</v>
      </c>
      <c r="G14" s="4" t="s">
        <v>49</v>
      </c>
      <c r="H14" s="13">
        <v>0.48599999999999999</v>
      </c>
      <c r="I14" s="14" t="s">
        <v>50</v>
      </c>
      <c r="J14" s="30">
        <f t="shared" si="0"/>
        <v>0.1215</v>
      </c>
      <c r="K14" s="7" t="s">
        <v>51</v>
      </c>
      <c r="L14" s="30">
        <f>+D14*E14*F14*H14*A1</f>
        <v>0</v>
      </c>
    </row>
    <row r="15" spans="1:15">
      <c r="A15" s="13" t="s">
        <v>1</v>
      </c>
      <c r="B15" s="4" t="s">
        <v>17</v>
      </c>
      <c r="C15" s="14" t="s">
        <v>48</v>
      </c>
      <c r="D15" s="14"/>
      <c r="E15" s="14">
        <f>'Artefactos Eléctricos'!C12</f>
        <v>1</v>
      </c>
      <c r="F15" s="13">
        <v>2.4</v>
      </c>
      <c r="G15" s="4" t="s">
        <v>49</v>
      </c>
      <c r="H15" s="13">
        <v>0.48599999999999999</v>
      </c>
      <c r="I15" s="14" t="s">
        <v>50</v>
      </c>
      <c r="J15" s="30">
        <f t="shared" si="0"/>
        <v>1.1663999999999999</v>
      </c>
      <c r="K15" s="7" t="s">
        <v>51</v>
      </c>
      <c r="L15" s="30">
        <f>+D15*E15*F15*H15*A1</f>
        <v>0</v>
      </c>
    </row>
    <row r="16" spans="1:15">
      <c r="A16" s="13" t="s">
        <v>1</v>
      </c>
      <c r="B16" s="13" t="s">
        <v>9</v>
      </c>
      <c r="C16" s="14" t="s">
        <v>48</v>
      </c>
      <c r="D16" s="14"/>
      <c r="E16" s="14">
        <f>'Artefactos Eléctricos'!C6</f>
        <v>0</v>
      </c>
      <c r="F16" s="14">
        <v>0.06</v>
      </c>
      <c r="G16" s="4" t="s">
        <v>49</v>
      </c>
      <c r="H16" s="13">
        <v>0.48599999999999999</v>
      </c>
      <c r="I16" s="14" t="s">
        <v>50</v>
      </c>
      <c r="J16" s="30">
        <f t="shared" si="0"/>
        <v>2.9159999999999998E-2</v>
      </c>
      <c r="K16" s="7" t="s">
        <v>51</v>
      </c>
      <c r="L16" s="30">
        <f>+D16*E16*F16*H16*A1</f>
        <v>0</v>
      </c>
    </row>
    <row r="17" spans="1:12">
      <c r="A17" s="14" t="s">
        <v>61</v>
      </c>
      <c r="B17" s="33" t="s">
        <v>4</v>
      </c>
      <c r="C17" s="14" t="s">
        <v>62</v>
      </c>
      <c r="D17" s="14"/>
      <c r="E17" s="14"/>
      <c r="F17" s="41">
        <v>0.27</v>
      </c>
      <c r="G17" s="13" t="s">
        <v>63</v>
      </c>
      <c r="H17" s="13">
        <v>1.95</v>
      </c>
      <c r="I17" s="13" t="s">
        <v>64</v>
      </c>
      <c r="J17" s="30">
        <f t="shared" si="0"/>
        <v>0.52649999999999997</v>
      </c>
      <c r="K17" s="7" t="s">
        <v>51</v>
      </c>
      <c r="L17" s="30">
        <f>+D17*E17*F17*H17*A1</f>
        <v>0</v>
      </c>
    </row>
    <row r="18" spans="1:12">
      <c r="A18" s="14" t="s">
        <v>61</v>
      </c>
      <c r="B18" s="4" t="s">
        <v>6</v>
      </c>
      <c r="C18" s="14" t="s">
        <v>48</v>
      </c>
      <c r="D18" s="14"/>
      <c r="E18" s="14">
        <f>'Calefacción + Refrigeración'!C5</f>
        <v>0</v>
      </c>
      <c r="F18" s="13">
        <v>2</v>
      </c>
      <c r="G18" s="4" t="s">
        <v>49</v>
      </c>
      <c r="H18" s="13">
        <v>0.48599999999999999</v>
      </c>
      <c r="I18" s="14" t="s">
        <v>50</v>
      </c>
      <c r="J18" s="30">
        <f t="shared" si="0"/>
        <v>0.97199999999999998</v>
      </c>
      <c r="K18" s="7" t="s">
        <v>51</v>
      </c>
      <c r="L18" s="30">
        <f>+D18*E18*F18*H18*A1</f>
        <v>0</v>
      </c>
    </row>
    <row r="19" spans="1:12">
      <c r="A19" s="14" t="s">
        <v>61</v>
      </c>
      <c r="B19" s="4" t="s">
        <v>8</v>
      </c>
      <c r="C19" s="14" t="s">
        <v>48</v>
      </c>
      <c r="D19" s="14"/>
      <c r="E19" s="14">
        <f>'Calefacción + Refrigeración'!C6</f>
        <v>0</v>
      </c>
      <c r="F19" s="13">
        <v>0.96</v>
      </c>
      <c r="G19" s="4" t="s">
        <v>49</v>
      </c>
      <c r="H19" s="13">
        <v>0.48599999999999999</v>
      </c>
      <c r="I19" s="14" t="s">
        <v>50</v>
      </c>
      <c r="J19" s="30">
        <f t="shared" si="0"/>
        <v>0.46655999999999997</v>
      </c>
      <c r="K19" s="7" t="s">
        <v>51</v>
      </c>
      <c r="L19" s="30">
        <f>+D19*E19*F19*H19*A1</f>
        <v>0</v>
      </c>
    </row>
    <row r="20" spans="1:12">
      <c r="A20" s="14" t="s">
        <v>61</v>
      </c>
      <c r="B20" s="4" t="s">
        <v>10</v>
      </c>
      <c r="C20" s="14" t="s">
        <v>48</v>
      </c>
      <c r="D20" s="14"/>
      <c r="E20" s="14">
        <f>'Calefacción + Refrigeración'!C7</f>
        <v>0</v>
      </c>
      <c r="F20" s="13">
        <v>1.6</v>
      </c>
      <c r="G20" s="4" t="s">
        <v>49</v>
      </c>
      <c r="H20" s="13">
        <v>0.48599999999999999</v>
      </c>
      <c r="I20" s="14" t="s">
        <v>50</v>
      </c>
      <c r="J20" s="30">
        <f t="shared" si="0"/>
        <v>0.77760000000000007</v>
      </c>
      <c r="K20" s="7" t="s">
        <v>51</v>
      </c>
      <c r="L20" s="30">
        <f>+D20*E20*F20*H20*A1</f>
        <v>0</v>
      </c>
    </row>
    <row r="21" spans="1:12">
      <c r="A21" s="14" t="s">
        <v>61</v>
      </c>
      <c r="B21" s="14" t="s">
        <v>65</v>
      </c>
      <c r="C21" s="14" t="s">
        <v>48</v>
      </c>
      <c r="D21" s="14"/>
      <c r="E21" s="14">
        <f>'Calefacción + Refrigeración'!C8</f>
        <v>0</v>
      </c>
      <c r="F21" s="13">
        <v>1.2</v>
      </c>
      <c r="G21" s="4" t="s">
        <v>49</v>
      </c>
      <c r="H21" s="13">
        <v>0.48599999999999999</v>
      </c>
      <c r="I21" s="14" t="s">
        <v>50</v>
      </c>
      <c r="J21" s="30">
        <f t="shared" si="0"/>
        <v>0.58319999999999994</v>
      </c>
      <c r="K21" s="7" t="s">
        <v>51</v>
      </c>
      <c r="L21" s="30">
        <f>+D21*E21*F21*H21*A1</f>
        <v>0</v>
      </c>
    </row>
    <row r="22" spans="1:12">
      <c r="A22" s="14" t="s">
        <v>66</v>
      </c>
      <c r="B22" s="14" t="s">
        <v>19</v>
      </c>
      <c r="C22" s="14" t="s">
        <v>48</v>
      </c>
      <c r="D22" s="14"/>
      <c r="E22" s="14">
        <f>'Calefacción + Refrigeración'!C13</f>
        <v>0</v>
      </c>
      <c r="F22" s="13">
        <v>0.09</v>
      </c>
      <c r="G22" s="4" t="s">
        <v>49</v>
      </c>
      <c r="H22" s="13">
        <v>0.48599999999999999</v>
      </c>
      <c r="I22" s="14" t="s">
        <v>50</v>
      </c>
      <c r="J22" s="30">
        <f t="shared" si="0"/>
        <v>4.3739999999999994E-2</v>
      </c>
      <c r="K22" s="7" t="s">
        <v>51</v>
      </c>
      <c r="L22" s="30">
        <f>+D22*E22*F22*H22*A1</f>
        <v>0</v>
      </c>
    </row>
    <row r="23" spans="1:12">
      <c r="A23" s="14" t="s">
        <v>66</v>
      </c>
      <c r="B23" s="14" t="s">
        <v>67</v>
      </c>
      <c r="C23" s="14" t="s">
        <v>48</v>
      </c>
      <c r="D23" s="14"/>
      <c r="E23" s="14">
        <f>'Calefacción + Refrigeración'!C14</f>
        <v>0</v>
      </c>
      <c r="F23" s="13">
        <v>1.0129999999999999</v>
      </c>
      <c r="G23" s="4" t="s">
        <v>49</v>
      </c>
      <c r="H23" s="13">
        <v>0.48599999999999999</v>
      </c>
      <c r="I23" s="14" t="s">
        <v>50</v>
      </c>
      <c r="J23" s="30">
        <f t="shared" si="0"/>
        <v>0.49231799999999992</v>
      </c>
      <c r="K23" s="7" t="s">
        <v>51</v>
      </c>
      <c r="L23" s="30">
        <f>+D23*E23*F23*H23*A1</f>
        <v>0</v>
      </c>
    </row>
    <row r="24" spans="1:12">
      <c r="A24" s="14" t="s">
        <v>68</v>
      </c>
      <c r="B24" s="14" t="s">
        <v>26</v>
      </c>
      <c r="C24" s="33" t="s">
        <v>69</v>
      </c>
      <c r="D24" s="13"/>
      <c r="E24" s="13">
        <f>Transporte!D4</f>
        <v>0</v>
      </c>
      <c r="F24" s="13">
        <v>0</v>
      </c>
      <c r="G24" s="13"/>
      <c r="H24" s="33">
        <v>0</v>
      </c>
      <c r="I24" s="13"/>
      <c r="J24" s="30">
        <f t="shared" si="0"/>
        <v>0</v>
      </c>
      <c r="K24" s="7" t="s">
        <v>70</v>
      </c>
      <c r="L24" s="30">
        <f t="shared" ref="L24:L25" si="1">+(D24+E24)*F24</f>
        <v>0</v>
      </c>
    </row>
    <row r="25" spans="1:12">
      <c r="A25" s="14" t="s">
        <v>68</v>
      </c>
      <c r="B25" s="14" t="s">
        <v>27</v>
      </c>
      <c r="C25" s="33" t="s">
        <v>69</v>
      </c>
      <c r="D25" s="13"/>
      <c r="E25" s="13">
        <f>Transporte!D5</f>
        <v>0</v>
      </c>
      <c r="F25" s="13">
        <v>0</v>
      </c>
      <c r="G25" s="13"/>
      <c r="H25" s="33">
        <v>0</v>
      </c>
      <c r="I25" s="13"/>
      <c r="J25" s="30">
        <f t="shared" si="0"/>
        <v>0</v>
      </c>
      <c r="K25" s="7" t="s">
        <v>70</v>
      </c>
      <c r="L25" s="30">
        <f t="shared" si="1"/>
        <v>0</v>
      </c>
    </row>
    <row r="26" spans="1:12">
      <c r="A26" s="14" t="s">
        <v>68</v>
      </c>
      <c r="B26" s="14" t="s">
        <v>28</v>
      </c>
      <c r="C26" s="14" t="s">
        <v>71</v>
      </c>
      <c r="D26" s="13"/>
      <c r="E26" s="14">
        <f>Transporte!D6</f>
        <v>0</v>
      </c>
      <c r="F26" s="14" t="s">
        <v>72</v>
      </c>
      <c r="G26" s="13" t="s">
        <v>73</v>
      </c>
      <c r="H26" s="13">
        <v>2.37</v>
      </c>
      <c r="I26" s="13" t="s">
        <v>74</v>
      </c>
      <c r="J26" s="30" t="e">
        <f t="shared" si="0"/>
        <v>#VALUE!</v>
      </c>
      <c r="K26" s="7" t="s">
        <v>70</v>
      </c>
      <c r="L26" s="30" t="e">
        <f>+(D26+E26)*F26*H26*A1</f>
        <v>#VALUE!</v>
      </c>
    </row>
    <row r="27" spans="1:12">
      <c r="A27" s="14" t="s">
        <v>68</v>
      </c>
      <c r="B27" s="14" t="s">
        <v>75</v>
      </c>
      <c r="C27" s="14" t="s">
        <v>71</v>
      </c>
      <c r="D27" s="13"/>
      <c r="E27" s="14">
        <f>Transporte!D7</f>
        <v>0</v>
      </c>
      <c r="F27" s="14" t="s">
        <v>76</v>
      </c>
      <c r="G27" s="13" t="s">
        <v>73</v>
      </c>
      <c r="H27" s="13">
        <v>2.37</v>
      </c>
      <c r="I27" s="13" t="s">
        <v>74</v>
      </c>
      <c r="J27" s="30" t="e">
        <f t="shared" si="0"/>
        <v>#VALUE!</v>
      </c>
      <c r="K27" s="7" t="s">
        <v>70</v>
      </c>
      <c r="L27" s="30" t="e">
        <f>+(D27+E27)*F27*H27*A1</f>
        <v>#VALUE!</v>
      </c>
    </row>
    <row r="28" spans="1:12">
      <c r="A28" s="14" t="s">
        <v>68</v>
      </c>
      <c r="B28" s="13" t="s">
        <v>75</v>
      </c>
      <c r="C28" s="13" t="s">
        <v>77</v>
      </c>
      <c r="D28" s="13"/>
      <c r="E28" s="13" t="e">
        <f t="shared" ref="E28:E29" si="2">#REF!</f>
        <v>#REF!</v>
      </c>
      <c r="F28" s="14" t="s">
        <v>78</v>
      </c>
      <c r="G28" s="13" t="s">
        <v>73</v>
      </c>
      <c r="H28" s="13">
        <v>2.77</v>
      </c>
      <c r="I28" s="13" t="s">
        <v>74</v>
      </c>
      <c r="J28" s="30" t="e">
        <f t="shared" si="0"/>
        <v>#VALUE!</v>
      </c>
      <c r="K28" s="7" t="s">
        <v>70</v>
      </c>
      <c r="L28" s="30" t="e">
        <f>+(D28+E28)*F28*H28*A1</f>
        <v>#REF!</v>
      </c>
    </row>
    <row r="29" spans="1:12">
      <c r="A29" s="14" t="s">
        <v>68</v>
      </c>
      <c r="B29" s="14" t="s">
        <v>75</v>
      </c>
      <c r="C29" s="4" t="s">
        <v>79</v>
      </c>
      <c r="D29" s="13"/>
      <c r="E29" s="14" t="e">
        <f t="shared" si="2"/>
        <v>#REF!</v>
      </c>
      <c r="F29" s="14" t="s">
        <v>80</v>
      </c>
      <c r="G29" s="13" t="s">
        <v>81</v>
      </c>
      <c r="H29" s="13">
        <v>1.95</v>
      </c>
      <c r="I29" s="13" t="s">
        <v>64</v>
      </c>
      <c r="J29" s="30" t="e">
        <f t="shared" si="0"/>
        <v>#VALUE!</v>
      </c>
      <c r="K29" s="7" t="s">
        <v>70</v>
      </c>
      <c r="L29" s="30" t="e">
        <f>+(D29+E29)*F29*H29*A1</f>
        <v>#REF!</v>
      </c>
    </row>
    <row r="30" spans="1:12">
      <c r="A30" s="14" t="s">
        <v>68</v>
      </c>
      <c r="B30" s="13" t="s">
        <v>82</v>
      </c>
      <c r="C30" s="14" t="s">
        <v>71</v>
      </c>
      <c r="D30" s="13"/>
      <c r="E30" s="14">
        <f>Transporte!D8</f>
        <v>0</v>
      </c>
      <c r="F30" s="14" t="s">
        <v>83</v>
      </c>
      <c r="G30" s="13" t="s">
        <v>73</v>
      </c>
      <c r="H30" s="13">
        <v>2.37</v>
      </c>
      <c r="I30" s="13" t="s">
        <v>74</v>
      </c>
      <c r="J30" s="30" t="e">
        <f t="shared" si="0"/>
        <v>#VALUE!</v>
      </c>
      <c r="K30" s="7" t="s">
        <v>70</v>
      </c>
      <c r="L30" s="30" t="e">
        <f>+(D30+E30)*F30*H30*A1</f>
        <v>#VALUE!</v>
      </c>
    </row>
    <row r="31" spans="1:12">
      <c r="A31" s="14" t="s">
        <v>68</v>
      </c>
      <c r="B31" s="13" t="s">
        <v>82</v>
      </c>
      <c r="C31" s="13" t="s">
        <v>77</v>
      </c>
      <c r="D31" s="13"/>
      <c r="E31" s="13" t="e">
        <f>#REF!</f>
        <v>#REF!</v>
      </c>
      <c r="F31" s="14" t="s">
        <v>84</v>
      </c>
      <c r="G31" s="13" t="s">
        <v>73</v>
      </c>
      <c r="H31" s="13">
        <v>2.77</v>
      </c>
      <c r="I31" s="13" t="s">
        <v>74</v>
      </c>
      <c r="J31" s="30" t="e">
        <f t="shared" si="0"/>
        <v>#VALUE!</v>
      </c>
      <c r="K31" s="7" t="s">
        <v>70</v>
      </c>
      <c r="L31" s="30" t="e">
        <f>+(D31+E31)*F31*H31*A1</f>
        <v>#REF!</v>
      </c>
    </row>
    <row r="32" spans="1:12">
      <c r="A32" s="14" t="s">
        <v>68</v>
      </c>
      <c r="B32" s="13" t="s">
        <v>31</v>
      </c>
      <c r="C32" s="13" t="s">
        <v>77</v>
      </c>
      <c r="D32" s="13">
        <f>Transporte!C9</f>
        <v>0</v>
      </c>
      <c r="E32" s="13">
        <f>Transporte!D9</f>
        <v>0</v>
      </c>
      <c r="F32" s="33">
        <v>9.5999999999999992E-3</v>
      </c>
      <c r="G32" s="13" t="s">
        <v>73</v>
      </c>
      <c r="H32" s="13">
        <v>2.77</v>
      </c>
      <c r="I32" s="13" t="s">
        <v>74</v>
      </c>
      <c r="J32" s="30">
        <f t="shared" si="0"/>
        <v>2.6591999999999998E-2</v>
      </c>
      <c r="K32" s="7" t="s">
        <v>70</v>
      </c>
      <c r="L32" s="30">
        <f>+(D32+E32)*F32*H32*A1</f>
        <v>0</v>
      </c>
    </row>
    <row r="33" spans="1:12">
      <c r="A33" s="14" t="s">
        <v>68</v>
      </c>
      <c r="B33" s="13" t="s">
        <v>32</v>
      </c>
      <c r="C33" s="13" t="s">
        <v>77</v>
      </c>
      <c r="D33" s="13">
        <f>Transporte!C10</f>
        <v>0</v>
      </c>
      <c r="E33" s="13">
        <f>Transporte!D10</f>
        <v>0</v>
      </c>
      <c r="F33" s="13" t="s">
        <v>78</v>
      </c>
      <c r="G33" s="13" t="s">
        <v>73</v>
      </c>
      <c r="H33" s="13">
        <v>2.77</v>
      </c>
      <c r="I33" s="13" t="s">
        <v>74</v>
      </c>
      <c r="J33" s="30" t="e">
        <f t="shared" si="0"/>
        <v>#VALUE!</v>
      </c>
      <c r="K33" s="7" t="s">
        <v>70</v>
      </c>
      <c r="L33" s="30" t="e">
        <f>+(D33+E33)*F33*H33*A1</f>
        <v>#VALUE!</v>
      </c>
    </row>
    <row r="34" spans="1:12">
      <c r="A34" s="14" t="s">
        <v>68</v>
      </c>
      <c r="B34" s="13" t="s">
        <v>35</v>
      </c>
      <c r="C34" s="13" t="s">
        <v>85</v>
      </c>
      <c r="D34" s="13" t="e">
        <f>Transporte!#REF!</f>
        <v>#REF!</v>
      </c>
      <c r="E34" s="13">
        <f>Transporte!C22</f>
        <v>0</v>
      </c>
      <c r="F34" s="13" t="s">
        <v>86</v>
      </c>
      <c r="G34" s="13" t="s">
        <v>86</v>
      </c>
      <c r="H34" s="14">
        <v>0.32400000000000001</v>
      </c>
      <c r="I34" s="13" t="s">
        <v>70</v>
      </c>
      <c r="J34" s="14">
        <v>0.32400000000000001</v>
      </c>
      <c r="K34" s="13" t="s">
        <v>70</v>
      </c>
      <c r="L34" s="30" t="e">
        <f>+D34*E34*H34</f>
        <v>#REF!</v>
      </c>
    </row>
    <row r="35" spans="1:12">
      <c r="A35" s="4" t="s">
        <v>87</v>
      </c>
      <c r="B35" s="14" t="s">
        <v>26</v>
      </c>
      <c r="C35" s="33" t="s">
        <v>69</v>
      </c>
      <c r="D35" s="13"/>
      <c r="E35" s="13"/>
      <c r="F35" s="13">
        <v>0</v>
      </c>
      <c r="G35" s="13"/>
      <c r="H35" s="33">
        <v>0</v>
      </c>
      <c r="I35" s="13"/>
      <c r="J35" s="42">
        <f t="shared" ref="J35:J44" si="3">(F35*H35)</f>
        <v>0</v>
      </c>
      <c r="K35" s="13" t="s">
        <v>70</v>
      </c>
      <c r="L35" s="42">
        <f t="shared" ref="L35:L36" si="4">+D35*E35*F35</f>
        <v>0</v>
      </c>
    </row>
    <row r="36" spans="1:12">
      <c r="A36" s="4" t="s">
        <v>87</v>
      </c>
      <c r="B36" s="14" t="s">
        <v>27</v>
      </c>
      <c r="C36" s="33" t="s">
        <v>69</v>
      </c>
      <c r="D36" s="13"/>
      <c r="E36" s="13"/>
      <c r="F36" s="13">
        <v>0</v>
      </c>
      <c r="G36" s="13"/>
      <c r="H36" s="33">
        <v>0</v>
      </c>
      <c r="I36" s="13"/>
      <c r="J36" s="42">
        <f t="shared" si="3"/>
        <v>0</v>
      </c>
      <c r="K36" s="13" t="s">
        <v>70</v>
      </c>
      <c r="L36" s="42">
        <f t="shared" si="4"/>
        <v>0</v>
      </c>
    </row>
    <row r="37" spans="1:12">
      <c r="A37" s="4" t="s">
        <v>87</v>
      </c>
      <c r="B37" s="14" t="s">
        <v>28</v>
      </c>
      <c r="C37" s="14" t="s">
        <v>71</v>
      </c>
      <c r="D37" s="13" t="e">
        <f>Transporte!#REF!</f>
        <v>#REF!</v>
      </c>
      <c r="E37" s="14">
        <f>Transporte!C17</f>
        <v>0</v>
      </c>
      <c r="F37" s="14" t="s">
        <v>72</v>
      </c>
      <c r="G37" s="13" t="s">
        <v>73</v>
      </c>
      <c r="H37" s="13">
        <v>2.37</v>
      </c>
      <c r="I37" s="13" t="s">
        <v>74</v>
      </c>
      <c r="J37" s="42" t="e">
        <f t="shared" si="3"/>
        <v>#VALUE!</v>
      </c>
      <c r="K37" s="13" t="s">
        <v>70</v>
      </c>
      <c r="L37" s="42" t="e">
        <f t="shared" ref="L37:L44" si="5">+D37*E37*F37*H37</f>
        <v>#REF!</v>
      </c>
    </row>
    <row r="38" spans="1:12">
      <c r="A38" s="4" t="s">
        <v>87</v>
      </c>
      <c r="B38" s="14" t="s">
        <v>75</v>
      </c>
      <c r="C38" s="14" t="s">
        <v>71</v>
      </c>
      <c r="D38" s="13" t="e">
        <f>Transporte!#REF!</f>
        <v>#REF!</v>
      </c>
      <c r="E38" s="14">
        <f>Transporte!C18</f>
        <v>0</v>
      </c>
      <c r="F38" s="14" t="s">
        <v>76</v>
      </c>
      <c r="G38" s="13" t="s">
        <v>73</v>
      </c>
      <c r="H38" s="13">
        <v>2.37</v>
      </c>
      <c r="I38" s="13" t="s">
        <v>74</v>
      </c>
      <c r="J38" s="42" t="e">
        <f t="shared" si="3"/>
        <v>#VALUE!</v>
      </c>
      <c r="K38" s="13" t="s">
        <v>70</v>
      </c>
      <c r="L38" s="42" t="e">
        <f t="shared" si="5"/>
        <v>#REF!</v>
      </c>
    </row>
    <row r="39" spans="1:12">
      <c r="A39" s="4" t="s">
        <v>87</v>
      </c>
      <c r="B39" s="13" t="s">
        <v>75</v>
      </c>
      <c r="C39" s="13" t="s">
        <v>77</v>
      </c>
      <c r="D39" s="13" t="e">
        <f t="shared" ref="D39:E39" si="6">#REF!</f>
        <v>#REF!</v>
      </c>
      <c r="E39" s="13" t="e">
        <f t="shared" si="6"/>
        <v>#REF!</v>
      </c>
      <c r="F39" s="14" t="s">
        <v>78</v>
      </c>
      <c r="G39" s="13" t="s">
        <v>73</v>
      </c>
      <c r="H39" s="13">
        <v>2.77</v>
      </c>
      <c r="I39" s="13" t="s">
        <v>74</v>
      </c>
      <c r="J39" s="42" t="e">
        <f t="shared" si="3"/>
        <v>#VALUE!</v>
      </c>
      <c r="K39" s="13" t="s">
        <v>70</v>
      </c>
      <c r="L39" s="42" t="e">
        <f t="shared" si="5"/>
        <v>#REF!</v>
      </c>
    </row>
    <row r="40" spans="1:12">
      <c r="A40" s="4" t="s">
        <v>87</v>
      </c>
      <c r="B40" s="14" t="s">
        <v>75</v>
      </c>
      <c r="C40" s="14" t="s">
        <v>62</v>
      </c>
      <c r="D40" s="13" t="e">
        <f t="shared" ref="D40:E40" si="7">#REF!</f>
        <v>#REF!</v>
      </c>
      <c r="E40" s="14" t="e">
        <f t="shared" si="7"/>
        <v>#REF!</v>
      </c>
      <c r="F40" s="14" t="s">
        <v>80</v>
      </c>
      <c r="G40" s="13" t="s">
        <v>81</v>
      </c>
      <c r="H40" s="13">
        <v>1.95</v>
      </c>
      <c r="I40" s="13" t="s">
        <v>64</v>
      </c>
      <c r="J40" s="42" t="e">
        <f t="shared" si="3"/>
        <v>#VALUE!</v>
      </c>
      <c r="K40" s="13" t="s">
        <v>70</v>
      </c>
      <c r="L40" s="42" t="e">
        <f t="shared" si="5"/>
        <v>#REF!</v>
      </c>
    </row>
    <row r="41" spans="1:12">
      <c r="A41" s="4" t="s">
        <v>87</v>
      </c>
      <c r="B41" s="13" t="s">
        <v>82</v>
      </c>
      <c r="C41" s="14" t="s">
        <v>71</v>
      </c>
      <c r="D41" s="13" t="e">
        <f>Transporte!#REF!</f>
        <v>#REF!</v>
      </c>
      <c r="E41" s="14">
        <f>Transporte!C19</f>
        <v>0</v>
      </c>
      <c r="F41" s="14" t="s">
        <v>83</v>
      </c>
      <c r="G41" s="13" t="s">
        <v>73</v>
      </c>
      <c r="H41" s="13">
        <v>2.37</v>
      </c>
      <c r="I41" s="13" t="s">
        <v>74</v>
      </c>
      <c r="J41" s="42" t="e">
        <f t="shared" si="3"/>
        <v>#VALUE!</v>
      </c>
      <c r="K41" s="13" t="s">
        <v>70</v>
      </c>
      <c r="L41" s="42" t="e">
        <f t="shared" si="5"/>
        <v>#REF!</v>
      </c>
    </row>
    <row r="42" spans="1:12">
      <c r="A42" s="4" t="s">
        <v>87</v>
      </c>
      <c r="B42" s="13" t="s">
        <v>82</v>
      </c>
      <c r="C42" s="13" t="s">
        <v>77</v>
      </c>
      <c r="D42" s="13" t="e">
        <f t="shared" ref="D42:E42" si="8">#REF!</f>
        <v>#REF!</v>
      </c>
      <c r="E42" s="13" t="e">
        <f t="shared" si="8"/>
        <v>#REF!</v>
      </c>
      <c r="F42" s="14" t="s">
        <v>84</v>
      </c>
      <c r="G42" s="13" t="s">
        <v>73</v>
      </c>
      <c r="H42" s="13">
        <v>2.77</v>
      </c>
      <c r="I42" s="13" t="s">
        <v>74</v>
      </c>
      <c r="J42" s="42" t="e">
        <f t="shared" si="3"/>
        <v>#VALUE!</v>
      </c>
      <c r="K42" s="13" t="s">
        <v>70</v>
      </c>
      <c r="L42" s="42" t="e">
        <f t="shared" si="5"/>
        <v>#REF!</v>
      </c>
    </row>
    <row r="43" spans="1:12">
      <c r="A43" s="4" t="s">
        <v>87</v>
      </c>
      <c r="B43" s="13" t="s">
        <v>31</v>
      </c>
      <c r="C43" s="13" t="s">
        <v>77</v>
      </c>
      <c r="D43" s="13" t="e">
        <f>Transporte!#REF!</f>
        <v>#REF!</v>
      </c>
      <c r="E43" s="13">
        <f>Transporte!C20</f>
        <v>0</v>
      </c>
      <c r="F43" s="33">
        <v>9.5999999999999992E-3</v>
      </c>
      <c r="G43" s="13" t="s">
        <v>73</v>
      </c>
      <c r="H43" s="13">
        <v>2.77</v>
      </c>
      <c r="I43" s="13" t="s">
        <v>74</v>
      </c>
      <c r="J43" s="42">
        <f t="shared" si="3"/>
        <v>2.6591999999999998E-2</v>
      </c>
      <c r="K43" s="13" t="s">
        <v>70</v>
      </c>
      <c r="L43" s="42" t="e">
        <f t="shared" si="5"/>
        <v>#REF!</v>
      </c>
    </row>
    <row r="44" spans="1:12">
      <c r="A44" s="4" t="s">
        <v>87</v>
      </c>
      <c r="B44" s="13" t="s">
        <v>32</v>
      </c>
      <c r="C44" s="13" t="s">
        <v>77</v>
      </c>
      <c r="D44" s="13" t="e">
        <f>Transporte!#REF!</f>
        <v>#REF!</v>
      </c>
      <c r="E44" s="13">
        <f>Transporte!C21</f>
        <v>0</v>
      </c>
      <c r="F44" s="13" t="s">
        <v>78</v>
      </c>
      <c r="G44" s="13" t="s">
        <v>73</v>
      </c>
      <c r="H44" s="13">
        <v>2.77</v>
      </c>
      <c r="I44" s="13" t="s">
        <v>74</v>
      </c>
      <c r="J44" s="42" t="e">
        <f t="shared" si="3"/>
        <v>#VALUE!</v>
      </c>
      <c r="K44" s="13" t="s">
        <v>70</v>
      </c>
      <c r="L44" s="42" t="e">
        <f t="shared" si="5"/>
        <v>#REF!</v>
      </c>
    </row>
  </sheetData>
  <autoFilter ref="A5:Z44"/>
  <mergeCells count="1"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G2" sqref="G2:G8"/>
    </sheetView>
  </sheetViews>
  <sheetFormatPr baseColWidth="10" defaultColWidth="14.42578125" defaultRowHeight="15" customHeight="1"/>
  <cols>
    <col min="1" max="1" width="18" customWidth="1"/>
    <col min="2" max="2" width="18" style="44" customWidth="1"/>
    <col min="3" max="3" width="30.42578125" customWidth="1"/>
    <col min="4" max="4" width="14.28515625" style="58" customWidth="1"/>
    <col min="5" max="5" width="4.28515625" customWidth="1"/>
    <col min="7" max="7" width="14.42578125" style="44"/>
    <col min="8" max="8" width="11" customWidth="1"/>
    <col min="9" max="9" width="5.85546875" customWidth="1"/>
  </cols>
  <sheetData>
    <row r="1" spans="1:12" ht="15" customHeight="1">
      <c r="G1" s="71"/>
    </row>
    <row r="2" spans="1:12" ht="30">
      <c r="A2" s="28" t="s">
        <v>39</v>
      </c>
      <c r="B2" s="28"/>
      <c r="C2" s="27" t="s">
        <v>88</v>
      </c>
      <c r="D2" s="68" t="s">
        <v>89</v>
      </c>
      <c r="E2" s="11" t="s">
        <v>45</v>
      </c>
      <c r="F2" s="72"/>
      <c r="G2" s="73">
        <v>1</v>
      </c>
      <c r="H2" s="69" t="s">
        <v>52</v>
      </c>
      <c r="I2" s="45">
        <v>0</v>
      </c>
      <c r="K2" s="48" t="s">
        <v>92</v>
      </c>
      <c r="L2" s="49">
        <v>230</v>
      </c>
    </row>
    <row r="3" spans="1:12" ht="30">
      <c r="A3" s="33" t="s">
        <v>3</v>
      </c>
      <c r="B3" s="33"/>
      <c r="C3" s="13" t="s">
        <v>5</v>
      </c>
      <c r="D3" s="56">
        <v>0.35</v>
      </c>
      <c r="E3" s="43" t="s">
        <v>51</v>
      </c>
      <c r="F3" s="72"/>
      <c r="G3" s="73">
        <v>2</v>
      </c>
      <c r="H3" s="69" t="s">
        <v>53</v>
      </c>
      <c r="I3" s="45">
        <v>8.3000000000000004E-2</v>
      </c>
      <c r="K3" s="48" t="s">
        <v>93</v>
      </c>
      <c r="L3" s="49">
        <v>95</v>
      </c>
    </row>
    <row r="4" spans="1:12" ht="30">
      <c r="A4" s="33" t="s">
        <v>3</v>
      </c>
      <c r="B4" s="33"/>
      <c r="C4" s="33" t="s">
        <v>7</v>
      </c>
      <c r="D4" s="56">
        <v>1.0691999999999998E-2</v>
      </c>
      <c r="E4" s="43" t="s">
        <v>51</v>
      </c>
      <c r="F4" s="72"/>
      <c r="G4" s="73">
        <v>3</v>
      </c>
      <c r="H4" s="70" t="s">
        <v>54</v>
      </c>
      <c r="I4" s="46">
        <v>0.17</v>
      </c>
      <c r="K4" s="48" t="s">
        <v>94</v>
      </c>
      <c r="L4" s="49">
        <v>135</v>
      </c>
    </row>
    <row r="5" spans="1:12" ht="30">
      <c r="A5" s="33" t="s">
        <v>3</v>
      </c>
      <c r="B5" s="33"/>
      <c r="C5" s="33" t="s">
        <v>12</v>
      </c>
      <c r="D5" s="57">
        <v>0.43740000000000001</v>
      </c>
      <c r="E5" s="43" t="s">
        <v>51</v>
      </c>
      <c r="F5" s="72"/>
      <c r="G5" s="73">
        <v>4</v>
      </c>
      <c r="H5" s="70" t="s">
        <v>55</v>
      </c>
      <c r="I5" s="46">
        <v>0.25</v>
      </c>
    </row>
    <row r="6" spans="1:12" ht="30">
      <c r="A6" s="33" t="s">
        <v>3</v>
      </c>
      <c r="B6" s="33"/>
      <c r="C6" s="13" t="s">
        <v>13</v>
      </c>
      <c r="D6" s="57">
        <v>0.43740000000000001</v>
      </c>
      <c r="E6" s="43" t="s">
        <v>51</v>
      </c>
      <c r="F6" s="72"/>
      <c r="G6" s="73">
        <v>5</v>
      </c>
      <c r="H6" s="70" t="s">
        <v>56</v>
      </c>
      <c r="I6" s="46">
        <v>0.5</v>
      </c>
    </row>
    <row r="7" spans="1:12" ht="30">
      <c r="A7" s="33" t="s">
        <v>3</v>
      </c>
      <c r="B7" s="33"/>
      <c r="C7" s="13" t="s">
        <v>14</v>
      </c>
      <c r="D7" s="57">
        <v>0.36449999999999999</v>
      </c>
      <c r="E7" s="43" t="s">
        <v>51</v>
      </c>
      <c r="F7" s="72"/>
      <c r="G7" s="74">
        <v>6</v>
      </c>
      <c r="H7" s="70" t="s">
        <v>58</v>
      </c>
      <c r="I7" s="46">
        <v>1</v>
      </c>
    </row>
    <row r="8" spans="1:12" ht="30">
      <c r="A8" s="33" t="s">
        <v>3</v>
      </c>
      <c r="B8" s="33"/>
      <c r="C8" s="13" t="s">
        <v>57</v>
      </c>
      <c r="D8" s="57">
        <v>4.3739999999999994E-2</v>
      </c>
      <c r="E8" s="43" t="s">
        <v>51</v>
      </c>
      <c r="F8" s="72"/>
      <c r="G8" s="74">
        <v>7</v>
      </c>
      <c r="H8" s="69" t="s">
        <v>60</v>
      </c>
      <c r="I8" s="47">
        <v>2</v>
      </c>
    </row>
    <row r="9" spans="1:12" ht="30">
      <c r="A9" s="33" t="s">
        <v>3</v>
      </c>
      <c r="B9" s="33"/>
      <c r="C9" s="13" t="s">
        <v>59</v>
      </c>
      <c r="D9" s="57">
        <v>3.0617999999999999E-2</v>
      </c>
      <c r="E9" s="43" t="s">
        <v>51</v>
      </c>
    </row>
    <row r="10" spans="1:12" ht="30">
      <c r="A10" s="33" t="s">
        <v>3</v>
      </c>
      <c r="B10" s="33"/>
      <c r="C10" s="13" t="s">
        <v>15</v>
      </c>
      <c r="D10" s="57">
        <v>0.31103999999999998</v>
      </c>
      <c r="E10" s="43" t="s">
        <v>51</v>
      </c>
    </row>
    <row r="11" spans="1:12" ht="30">
      <c r="A11" s="33" t="s">
        <v>3</v>
      </c>
      <c r="B11" s="33"/>
      <c r="C11" s="14" t="s">
        <v>16</v>
      </c>
      <c r="D11" s="57">
        <v>0.1215</v>
      </c>
      <c r="E11" s="43" t="s">
        <v>51</v>
      </c>
    </row>
    <row r="12" spans="1:12" ht="30">
      <c r="A12" s="33" t="s">
        <v>3</v>
      </c>
      <c r="B12" s="33"/>
      <c r="C12" s="4" t="s">
        <v>17</v>
      </c>
      <c r="D12" s="57">
        <v>1.1663999999999999</v>
      </c>
      <c r="E12" s="43" t="s">
        <v>51</v>
      </c>
    </row>
    <row r="13" spans="1:12" ht="30">
      <c r="A13" s="33" t="s">
        <v>3</v>
      </c>
      <c r="B13" s="33"/>
      <c r="C13" s="13" t="s">
        <v>9</v>
      </c>
      <c r="D13" s="56">
        <v>2.9159999999999998E-2</v>
      </c>
      <c r="E13" s="43" t="s">
        <v>51</v>
      </c>
    </row>
    <row r="14" spans="1:12">
      <c r="A14" s="14" t="s">
        <v>61</v>
      </c>
      <c r="B14" s="14"/>
      <c r="C14" s="33" t="s">
        <v>4</v>
      </c>
      <c r="D14" s="56">
        <v>0.52649999999999997</v>
      </c>
      <c r="E14" s="43" t="s">
        <v>51</v>
      </c>
    </row>
    <row r="15" spans="1:12">
      <c r="A15" s="14" t="s">
        <v>61</v>
      </c>
      <c r="B15" s="14"/>
      <c r="C15" s="4" t="s">
        <v>6</v>
      </c>
      <c r="D15" s="56">
        <v>0.97199999999999998</v>
      </c>
      <c r="E15" s="43" t="s">
        <v>51</v>
      </c>
    </row>
    <row r="16" spans="1:12">
      <c r="A16" s="14" t="s">
        <v>61</v>
      </c>
      <c r="B16" s="14"/>
      <c r="C16" s="4" t="s">
        <v>8</v>
      </c>
      <c r="D16" s="56">
        <v>0.46655999999999997</v>
      </c>
      <c r="E16" s="43" t="s">
        <v>51</v>
      </c>
    </row>
    <row r="17" spans="1:5">
      <c r="A17" s="14" t="s">
        <v>61</v>
      </c>
      <c r="B17" s="14"/>
      <c r="C17" s="4" t="s">
        <v>10</v>
      </c>
      <c r="D17" s="56">
        <v>0.77760000000000007</v>
      </c>
      <c r="E17" s="43" t="s">
        <v>51</v>
      </c>
    </row>
    <row r="18" spans="1:5">
      <c r="A18" s="14" t="s">
        <v>61</v>
      </c>
      <c r="B18" s="14"/>
      <c r="C18" s="4" t="s">
        <v>11</v>
      </c>
      <c r="D18" s="56">
        <v>0.58319999999999994</v>
      </c>
      <c r="E18" s="43" t="s">
        <v>51</v>
      </c>
    </row>
    <row r="19" spans="1:5">
      <c r="A19" s="14" t="s">
        <v>66</v>
      </c>
      <c r="B19" s="14"/>
      <c r="C19" s="14" t="s">
        <v>19</v>
      </c>
      <c r="D19" s="56">
        <v>4.3739999999999994E-2</v>
      </c>
      <c r="E19" s="43" t="s">
        <v>51</v>
      </c>
    </row>
    <row r="20" spans="1:5">
      <c r="A20" s="14" t="s">
        <v>66</v>
      </c>
      <c r="B20" s="14"/>
      <c r="C20" s="4" t="s">
        <v>20</v>
      </c>
      <c r="D20" s="56">
        <v>0.49231799999999992</v>
      </c>
      <c r="E20" s="43" t="s">
        <v>51</v>
      </c>
    </row>
    <row r="21" spans="1:5">
      <c r="A21" s="14" t="s">
        <v>68</v>
      </c>
      <c r="B21" s="14"/>
      <c r="C21" s="14" t="s">
        <v>26</v>
      </c>
      <c r="D21" s="56">
        <v>0</v>
      </c>
      <c r="E21" s="43" t="s">
        <v>70</v>
      </c>
    </row>
    <row r="22" spans="1:5">
      <c r="A22" s="14" t="s">
        <v>68</v>
      </c>
      <c r="B22" s="14"/>
      <c r="C22" s="14" t="s">
        <v>27</v>
      </c>
      <c r="D22" s="56">
        <v>0</v>
      </c>
      <c r="E22" s="43" t="s">
        <v>70</v>
      </c>
    </row>
    <row r="23" spans="1:5">
      <c r="A23" s="14" t="s">
        <v>68</v>
      </c>
      <c r="B23" s="14"/>
      <c r="C23" s="14" t="s">
        <v>28</v>
      </c>
      <c r="D23" s="56">
        <v>7.1099999999999997E-2</v>
      </c>
      <c r="E23" s="43" t="s">
        <v>70</v>
      </c>
    </row>
    <row r="24" spans="1:5">
      <c r="A24" s="14" t="s">
        <v>68</v>
      </c>
      <c r="B24" s="14">
        <v>1</v>
      </c>
      <c r="C24" s="4" t="s">
        <v>90</v>
      </c>
      <c r="D24" s="57">
        <v>0.28439999999999999</v>
      </c>
      <c r="E24" s="43" t="s">
        <v>70</v>
      </c>
    </row>
    <row r="25" spans="1:5">
      <c r="A25" s="14" t="s">
        <v>68</v>
      </c>
      <c r="B25" s="14">
        <v>2</v>
      </c>
      <c r="C25" s="33" t="s">
        <v>29</v>
      </c>
      <c r="D25" s="57">
        <v>0.30470000000000003</v>
      </c>
      <c r="E25" s="43" t="s">
        <v>70</v>
      </c>
    </row>
    <row r="26" spans="1:5">
      <c r="A26" s="14" t="s">
        <v>68</v>
      </c>
      <c r="B26" s="14"/>
      <c r="C26" s="4" t="s">
        <v>91</v>
      </c>
      <c r="D26" s="57">
        <v>0.19500000000000001</v>
      </c>
      <c r="E26" s="43" t="s">
        <v>70</v>
      </c>
    </row>
    <row r="27" spans="1:5">
      <c r="A27" s="14" t="s">
        <v>68</v>
      </c>
      <c r="B27" s="14">
        <v>1</v>
      </c>
      <c r="C27" s="33" t="s">
        <v>30</v>
      </c>
      <c r="D27" s="57">
        <v>0.14219999999999999</v>
      </c>
      <c r="E27" s="43" t="s">
        <v>70</v>
      </c>
    </row>
    <row r="28" spans="1:5">
      <c r="A28" s="14" t="s">
        <v>68</v>
      </c>
      <c r="B28" s="14">
        <v>2</v>
      </c>
      <c r="C28" s="33" t="s">
        <v>34</v>
      </c>
      <c r="D28" s="57">
        <v>0.19390000000000002</v>
      </c>
      <c r="E28" s="43" t="s">
        <v>70</v>
      </c>
    </row>
    <row r="29" spans="1:5">
      <c r="A29" s="14" t="s">
        <v>68</v>
      </c>
      <c r="B29" s="14"/>
      <c r="C29" s="13" t="s">
        <v>31</v>
      </c>
      <c r="D29" s="56">
        <v>2.6591999999999998E-2</v>
      </c>
      <c r="E29" s="43" t="s">
        <v>70</v>
      </c>
    </row>
    <row r="30" spans="1:5">
      <c r="A30" s="14" t="s">
        <v>68</v>
      </c>
      <c r="B30" s="14"/>
      <c r="C30" s="13" t="s">
        <v>32</v>
      </c>
      <c r="D30" s="56">
        <v>0.30470000000000003</v>
      </c>
      <c r="E30" s="43" t="s">
        <v>70</v>
      </c>
    </row>
    <row r="31" spans="1:5">
      <c r="A31" s="14" t="s">
        <v>68</v>
      </c>
      <c r="B31" s="14"/>
      <c r="C31" s="13" t="s">
        <v>35</v>
      </c>
      <c r="D31" s="56">
        <v>0.32400000000000001</v>
      </c>
      <c r="E31" s="4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General</vt:lpstr>
      <vt:lpstr>Artefactos Eléctricos</vt:lpstr>
      <vt:lpstr>Calefacción + Refrigeración</vt:lpstr>
      <vt:lpstr>Transporte</vt:lpstr>
      <vt:lpstr>Base de Datos</vt:lpstr>
      <vt:lpstr>Base</vt:lpstr>
      <vt:lpstr>Combustible</vt:lpstr>
      <vt:lpstr>dias_invierno</vt:lpstr>
      <vt:lpstr>dias_laborales</vt:lpstr>
      <vt:lpstr>dias_verano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dcterms:modified xsi:type="dcterms:W3CDTF">2017-10-30T15:29:52Z</dcterms:modified>
</cp:coreProperties>
</file>